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oš Drábek\Documents\03 - Propocty\2000_Knapek\2105 - Bohumín-bunkr\"/>
    </mc:Choice>
  </mc:AlternateContent>
  <bookViews>
    <workbookView xWindow="0" yWindow="0" windowWidth="0" windowHeight="0"/>
  </bookViews>
  <sheets>
    <sheet name="Rekapitulace stavby" sheetId="1" r:id="rId1"/>
    <sheet name="0 - Ostatní a vedlejší ná..." sheetId="2" r:id="rId2"/>
    <sheet name="1.1 - Propojka" sheetId="3" r:id="rId3"/>
    <sheet name="1.2 - Výměna podloží se s..." sheetId="4" r:id="rId4"/>
    <sheet name="2 - SO 401 - Přípojka NN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'0 - Ostatní a vedlejší ná...'!$C$117:$K$137</definedName>
    <definedName name="_xlnm.Print_Area" localSheetId="1">'0 - Ostatní a vedlejší ná...'!$C$4:$J$76,'0 - Ostatní a vedlejší ná...'!$C$82:$J$99,'0 - Ostatní a vedlejší ná...'!$C$105:$K$137</definedName>
    <definedName name="_xlnm.Print_Titles" localSheetId="1">'0 - Ostatní a vedlejší ná...'!$117:$117</definedName>
    <definedName name="_xlnm._FilterDatabase" localSheetId="2" hidden="1">'1.1 - Propojka'!$C$124:$K$194</definedName>
    <definedName name="_xlnm.Print_Area" localSheetId="2">'1.1 - Propojka'!$C$4:$J$76,'1.1 - Propojka'!$C$82:$J$104,'1.1 - Propojka'!$C$110:$K$194</definedName>
    <definedName name="_xlnm.Print_Titles" localSheetId="2">'1.1 - Propojka'!$124:$124</definedName>
    <definedName name="_xlnm._FilterDatabase" localSheetId="3" hidden="1">'1.2 - Výměna podloží se s...'!$C$124:$K$150</definedName>
    <definedName name="_xlnm.Print_Area" localSheetId="3">'1.2 - Výměna podloží se s...'!$C$4:$J$76,'1.2 - Výměna podloží se s...'!$C$82:$J$104,'1.2 - Výměna podloží se s...'!$C$110:$K$150</definedName>
    <definedName name="_xlnm.Print_Titles" localSheetId="3">'1.2 - Výměna podloží se s...'!$124:$124</definedName>
    <definedName name="_xlnm._FilterDatabase" localSheetId="4" hidden="1">'2 - SO 401 - Přípojka NN'!$C$122:$K$206</definedName>
    <definedName name="_xlnm.Print_Area" localSheetId="4">'2 - SO 401 - Přípojka NN'!$C$4:$J$76,'2 - SO 401 - Přípojka NN'!$C$82:$J$104,'2 - SO 401 - Přípojka NN'!$C$110:$K$206</definedName>
    <definedName name="_xlnm.Print_Titles" localSheetId="4">'2 - SO 401 - Přípojka NN'!$122:$122</definedName>
  </definedNames>
  <calcPr/>
</workbook>
</file>

<file path=xl/calcChain.xml><?xml version="1.0" encoding="utf-8"?>
<calcChain xmlns="http://schemas.openxmlformats.org/spreadsheetml/2006/main">
  <c i="5" l="1" r="J37"/>
  <c r="J36"/>
  <c i="1" r="AY99"/>
  <c i="5" r="J35"/>
  <c i="1" r="AX99"/>
  <c i="5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91"/>
  <c r="J20"/>
  <c r="J18"/>
  <c r="E18"/>
  <c r="F120"/>
  <c r="J17"/>
  <c r="J12"/>
  <c r="J89"/>
  <c r="E7"/>
  <c r="E85"/>
  <c i="4" r="J39"/>
  <c r="J38"/>
  <c i="1" r="AY98"/>
  <c i="4" r="J37"/>
  <c i="1" r="AX98"/>
  <c i="4" r="BI150"/>
  <c r="BH150"/>
  <c r="BG150"/>
  <c r="BF150"/>
  <c r="T150"/>
  <c r="T149"/>
  <c r="R150"/>
  <c r="R149"/>
  <c r="P150"/>
  <c r="P149"/>
  <c r="BI146"/>
  <c r="BH146"/>
  <c r="BG146"/>
  <c r="BF146"/>
  <c r="T146"/>
  <c r="T145"/>
  <c r="R146"/>
  <c r="R145"/>
  <c r="P146"/>
  <c r="P145"/>
  <c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94"/>
  <c r="J25"/>
  <c r="J20"/>
  <c r="E20"/>
  <c r="F122"/>
  <c r="J19"/>
  <c r="J14"/>
  <c r="J119"/>
  <c r="E7"/>
  <c r="E113"/>
  <c i="3" r="J39"/>
  <c r="J38"/>
  <c i="1" r="AY97"/>
  <c i="3" r="J37"/>
  <c i="1" r="AX97"/>
  <c i="3"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85"/>
  <c i="2" r="J37"/>
  <c r="J36"/>
  <c i="1" r="AY95"/>
  <c i="2" r="J35"/>
  <c i="1" r="AX95"/>
  <c i="2"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4"/>
  <c r="F114"/>
  <c r="F112"/>
  <c r="E110"/>
  <c r="J91"/>
  <c r="F91"/>
  <c r="F89"/>
  <c r="E87"/>
  <c r="J24"/>
  <c r="E24"/>
  <c r="J92"/>
  <c r="J23"/>
  <c r="J18"/>
  <c r="E18"/>
  <c r="F115"/>
  <c r="J17"/>
  <c r="J12"/>
  <c r="J89"/>
  <c r="E7"/>
  <c r="E85"/>
  <c i="1" r="L90"/>
  <c r="AM90"/>
  <c r="AM89"/>
  <c r="L89"/>
  <c r="AM87"/>
  <c r="L87"/>
  <c r="L85"/>
  <c r="L84"/>
  <c i="5" r="BK203"/>
  <c r="J201"/>
  <c r="BK197"/>
  <c r="J193"/>
  <c r="BK191"/>
  <c r="J189"/>
  <c r="BK188"/>
  <c r="BK186"/>
  <c r="BK184"/>
  <c r="J182"/>
  <c r="J181"/>
  <c r="J179"/>
  <c r="BK177"/>
  <c r="J176"/>
  <c r="J174"/>
  <c r="J171"/>
  <c r="J169"/>
  <c r="BK166"/>
  <c r="BK165"/>
  <c r="J163"/>
  <c r="BK162"/>
  <c r="BK161"/>
  <c r="BK157"/>
  <c r="J156"/>
  <c r="J155"/>
  <c r="BK154"/>
  <c r="J153"/>
  <c r="J150"/>
  <c r="J149"/>
  <c r="J148"/>
  <c r="J139"/>
  <c r="J138"/>
  <c r="J137"/>
  <c r="BK135"/>
  <c r="BK134"/>
  <c i="4" r="BK146"/>
  <c r="BK141"/>
  <c r="BK137"/>
  <c r="BK128"/>
  <c i="3" r="J192"/>
  <c r="J186"/>
  <c r="BK170"/>
  <c r="BK166"/>
  <c r="BK160"/>
  <c r="BK142"/>
  <c r="J138"/>
  <c r="J135"/>
  <c r="J131"/>
  <c r="BK128"/>
  <c i="2" r="J137"/>
  <c r="BK128"/>
  <c r="J122"/>
  <c i="5" r="J206"/>
  <c r="J205"/>
  <c r="J204"/>
  <c r="BK201"/>
  <c r="BK200"/>
  <c r="J198"/>
  <c r="BK196"/>
  <c r="BK195"/>
  <c r="J194"/>
  <c r="BK193"/>
  <c r="BK192"/>
  <c r="J192"/>
  <c r="J191"/>
  <c r="BK190"/>
  <c r="J190"/>
  <c r="BK189"/>
  <c r="J188"/>
  <c r="BK187"/>
  <c r="J186"/>
  <c r="J185"/>
  <c r="BK183"/>
  <c r="BK181"/>
  <c r="BK179"/>
  <c r="J178"/>
  <c r="BK176"/>
  <c r="BK175"/>
  <c r="BK174"/>
  <c r="J173"/>
  <c r="BK171"/>
  <c r="BK169"/>
  <c r="BK167"/>
  <c r="J166"/>
  <c r="J164"/>
  <c r="BK159"/>
  <c r="BK158"/>
  <c r="BK156"/>
  <c r="J154"/>
  <c r="BK153"/>
  <c r="J151"/>
  <c r="BK150"/>
  <c r="BK148"/>
  <c r="J147"/>
  <c r="J146"/>
  <c r="BK145"/>
  <c r="BK144"/>
  <c r="J143"/>
  <c r="J142"/>
  <c r="J141"/>
  <c r="BK140"/>
  <c r="BK133"/>
  <c r="BK129"/>
  <c r="BK127"/>
  <c i="4" r="BK150"/>
  <c r="J146"/>
  <c r="BK134"/>
  <c r="J131"/>
  <c r="J128"/>
  <c i="3" r="J194"/>
  <c r="BK183"/>
  <c r="J170"/>
  <c r="J166"/>
  <c r="J154"/>
  <c r="BK151"/>
  <c r="J148"/>
  <c r="BK145"/>
  <c r="J142"/>
  <c r="BK131"/>
  <c i="2" r="BK134"/>
  <c r="BK132"/>
  <c r="J128"/>
  <c r="BK126"/>
  <c i="5" r="BK206"/>
  <c r="BK205"/>
  <c r="BK204"/>
  <c r="J203"/>
  <c r="J200"/>
  <c r="BK198"/>
  <c r="J197"/>
  <c r="J196"/>
  <c r="J195"/>
  <c r="BK194"/>
  <c r="J187"/>
  <c r="BK185"/>
  <c r="J184"/>
  <c r="J183"/>
  <c r="BK182"/>
  <c r="BK178"/>
  <c r="J177"/>
  <c r="J175"/>
  <c r="BK173"/>
  <c r="J167"/>
  <c r="J165"/>
  <c r="BK164"/>
  <c r="BK163"/>
  <c r="J162"/>
  <c r="J160"/>
  <c r="J159"/>
  <c r="J158"/>
  <c r="J157"/>
  <c r="BK155"/>
  <c r="BK151"/>
  <c r="BK149"/>
  <c r="BK147"/>
  <c r="BK146"/>
  <c r="J145"/>
  <c r="J144"/>
  <c r="BK143"/>
  <c r="BK142"/>
  <c r="BK141"/>
  <c r="J140"/>
  <c r="BK139"/>
  <c r="BK138"/>
  <c r="J136"/>
  <c r="J135"/>
  <c r="J133"/>
  <c r="J132"/>
  <c r="BK131"/>
  <c r="J130"/>
  <c r="J126"/>
  <c i="4" r="J137"/>
  <c r="J134"/>
  <c r="BK131"/>
  <c i="3" r="BK194"/>
  <c r="BK192"/>
  <c r="BK189"/>
  <c r="BK179"/>
  <c r="BK176"/>
  <c r="BK173"/>
  <c r="BK163"/>
  <c r="J160"/>
  <c r="J157"/>
  <c r="BK154"/>
  <c r="J151"/>
  <c r="BK148"/>
  <c r="J145"/>
  <c r="J128"/>
  <c i="2" r="J134"/>
  <c r="J132"/>
  <c r="J130"/>
  <c r="BK124"/>
  <c r="BK122"/>
  <c r="J120"/>
  <c i="5" r="J161"/>
  <c r="BK160"/>
  <c r="BK137"/>
  <c r="BK136"/>
  <c r="J134"/>
  <c r="BK132"/>
  <c r="J131"/>
  <c r="BK130"/>
  <c r="J129"/>
  <c r="J127"/>
  <c r="BK126"/>
  <c i="4" r="J150"/>
  <c r="J141"/>
  <c i="3" r="J189"/>
  <c r="BK186"/>
  <c r="J183"/>
  <c r="J179"/>
  <c r="J176"/>
  <c r="J173"/>
  <c r="J163"/>
  <c r="BK157"/>
  <c r="BK138"/>
  <c r="BK135"/>
  <c i="2" r="BK137"/>
  <c r="BK130"/>
  <c r="J126"/>
  <c r="J124"/>
  <c r="BK120"/>
  <c i="1" r="AS96"/>
  <c i="2" l="1" r="R119"/>
  <c r="R118"/>
  <c i="3" r="P127"/>
  <c r="R169"/>
  <c r="P182"/>
  <c i="4" r="P127"/>
  <c r="P126"/>
  <c r="P125"/>
  <c i="1" r="AU98"/>
  <c i="2" r="P119"/>
  <c r="P118"/>
  <c i="1" r="AU95"/>
  <c i="3" r="R127"/>
  <c r="T169"/>
  <c r="R182"/>
  <c i="4" r="T127"/>
  <c r="T126"/>
  <c r="T125"/>
  <c i="5" r="T128"/>
  <c i="2" r="BK119"/>
  <c r="J119"/>
  <c r="J97"/>
  <c i="3" r="BK127"/>
  <c r="J127"/>
  <c r="J100"/>
  <c r="BK169"/>
  <c r="J169"/>
  <c r="J101"/>
  <c r="BK182"/>
  <c r="J182"/>
  <c r="J102"/>
  <c i="4" r="R127"/>
  <c r="R126"/>
  <c r="R125"/>
  <c i="5" r="BK128"/>
  <c r="J128"/>
  <c r="J99"/>
  <c r="R128"/>
  <c r="BK152"/>
  <c r="J152"/>
  <c r="J100"/>
  <c r="R152"/>
  <c r="T152"/>
  <c r="BK180"/>
  <c r="J180"/>
  <c r="J101"/>
  <c r="P180"/>
  <c r="R180"/>
  <c r="T180"/>
  <c r="BK199"/>
  <c r="J199"/>
  <c r="J102"/>
  <c r="P199"/>
  <c r="R199"/>
  <c r="T199"/>
  <c r="BK202"/>
  <c r="J202"/>
  <c r="J103"/>
  <c r="P202"/>
  <c r="R202"/>
  <c i="2" r="T119"/>
  <c r="T118"/>
  <c i="3" r="T127"/>
  <c r="T126"/>
  <c r="T125"/>
  <c r="P169"/>
  <c r="T182"/>
  <c i="4" r="BK127"/>
  <c r="J127"/>
  <c r="J100"/>
  <c i="5" r="BK125"/>
  <c r="J125"/>
  <c r="J98"/>
  <c r="P125"/>
  <c r="R125"/>
  <c r="R124"/>
  <c r="R123"/>
  <c r="T125"/>
  <c r="P128"/>
  <c r="P152"/>
  <c r="T202"/>
  <c i="2" r="E108"/>
  <c r="J112"/>
  <c r="J115"/>
  <c r="BE122"/>
  <c r="BE126"/>
  <c r="BE134"/>
  <c i="3" r="J91"/>
  <c r="F94"/>
  <c r="BE128"/>
  <c r="BE142"/>
  <c r="BE148"/>
  <c r="BE151"/>
  <c r="BE160"/>
  <c r="BE163"/>
  <c r="BE170"/>
  <c r="BE192"/>
  <c i="4" r="E85"/>
  <c r="J91"/>
  <c r="F94"/>
  <c r="BE128"/>
  <c r="BE131"/>
  <c r="BE134"/>
  <c i="5" r="E113"/>
  <c r="J117"/>
  <c r="J119"/>
  <c i="2" r="F92"/>
  <c r="BE132"/>
  <c i="3" r="J94"/>
  <c r="BE131"/>
  <c r="BE138"/>
  <c r="BE166"/>
  <c r="BE183"/>
  <c i="4" r="J122"/>
  <c r="BE141"/>
  <c r="BE146"/>
  <c r="BE150"/>
  <c r="BK145"/>
  <c r="J145"/>
  <c r="J102"/>
  <c r="BK149"/>
  <c r="J149"/>
  <c r="J103"/>
  <c i="5" r="F92"/>
  <c r="BE133"/>
  <c r="BE136"/>
  <c r="BE138"/>
  <c r="BE140"/>
  <c r="BE142"/>
  <c r="BE146"/>
  <c r="BE148"/>
  <c r="BE150"/>
  <c r="BE154"/>
  <c r="BE158"/>
  <c r="BE161"/>
  <c r="BE162"/>
  <c r="BE163"/>
  <c r="BE169"/>
  <c r="BE171"/>
  <c r="BE176"/>
  <c r="BE179"/>
  <c r="BE181"/>
  <c r="BE184"/>
  <c r="BE186"/>
  <c r="BE194"/>
  <c r="BE198"/>
  <c r="BE201"/>
  <c r="BE203"/>
  <c r="BE205"/>
  <c r="BE206"/>
  <c i="2" r="BE120"/>
  <c r="BE128"/>
  <c r="BE137"/>
  <c i="3" r="E113"/>
  <c r="BE135"/>
  <c r="BE157"/>
  <c r="BE186"/>
  <c r="BK193"/>
  <c r="J193"/>
  <c r="J103"/>
  <c i="4" r="BE137"/>
  <c i="5" r="J92"/>
  <c r="BE130"/>
  <c r="BE131"/>
  <c r="BE134"/>
  <c r="BE135"/>
  <c r="BE137"/>
  <c r="BE139"/>
  <c r="BE144"/>
  <c r="BE147"/>
  <c r="BE149"/>
  <c r="BE155"/>
  <c r="BE157"/>
  <c r="BE160"/>
  <c r="BE165"/>
  <c r="BE166"/>
  <c r="BE167"/>
  <c r="BE173"/>
  <c r="BE174"/>
  <c r="BE175"/>
  <c r="BE178"/>
  <c r="BE182"/>
  <c r="BE192"/>
  <c r="BE195"/>
  <c r="BE197"/>
  <c r="BE200"/>
  <c r="BE204"/>
  <c i="2" r="BE124"/>
  <c r="BE130"/>
  <c r="BK136"/>
  <c r="J136"/>
  <c r="J98"/>
  <c i="3" r="BE145"/>
  <c r="BE154"/>
  <c r="BE173"/>
  <c r="BE176"/>
  <c r="BE179"/>
  <c r="BE189"/>
  <c r="BE194"/>
  <c i="4" r="BK140"/>
  <c r="J140"/>
  <c r="J101"/>
  <c i="5" r="BE126"/>
  <c r="BE127"/>
  <c r="BE129"/>
  <c r="BE132"/>
  <c r="BE141"/>
  <c r="BE143"/>
  <c r="BE145"/>
  <c r="BE151"/>
  <c r="BE153"/>
  <c r="BE156"/>
  <c r="BE159"/>
  <c r="BE164"/>
  <c r="BE177"/>
  <c r="BE183"/>
  <c r="BE185"/>
  <c r="BE187"/>
  <c r="BE188"/>
  <c r="BE189"/>
  <c r="BE190"/>
  <c r="BE191"/>
  <c r="BE193"/>
  <c r="BE196"/>
  <c i="2" r="F36"/>
  <c i="1" r="BC95"/>
  <c i="3" r="F39"/>
  <c i="1" r="BD97"/>
  <c i="4" r="F37"/>
  <c i="1" r="BB98"/>
  <c i="4" r="F39"/>
  <c i="1" r="BD98"/>
  <c i="5" r="F37"/>
  <c i="1" r="BD99"/>
  <c i="3" r="J36"/>
  <c i="1" r="AW97"/>
  <c r="AS94"/>
  <c i="3" r="F37"/>
  <c i="1" r="BB97"/>
  <c i="5" r="F35"/>
  <c i="1" r="BB99"/>
  <c i="2" r="F37"/>
  <c i="1" r="BD95"/>
  <c i="5" r="F34"/>
  <c i="1" r="BA99"/>
  <c i="2" r="J34"/>
  <c i="1" r="AW95"/>
  <c i="3" r="F38"/>
  <c i="1" r="BC97"/>
  <c i="2" r="F35"/>
  <c i="1" r="BB95"/>
  <c i="2" r="F34"/>
  <c i="1" r="BA95"/>
  <c i="5" r="F36"/>
  <c i="1" r="BC99"/>
  <c i="4" r="J36"/>
  <c i="1" r="AW98"/>
  <c i="3" r="F36"/>
  <c i="1" r="BA97"/>
  <c i="4" r="F36"/>
  <c i="1" r="BA98"/>
  <c i="5" r="J34"/>
  <c i="1" r="AW99"/>
  <c i="4" r="F38"/>
  <c i="1" r="BC98"/>
  <c i="5" l="1" r="T124"/>
  <c r="T123"/>
  <c i="3" r="R126"/>
  <c r="R125"/>
  <c r="P126"/>
  <c r="P125"/>
  <c i="1" r="AU97"/>
  <c i="5" r="P124"/>
  <c r="P123"/>
  <c i="1" r="AU99"/>
  <c i="2" r="BK118"/>
  <c r="J118"/>
  <c r="J96"/>
  <c i="3" r="BK126"/>
  <c r="J126"/>
  <c r="J99"/>
  <c i="4" r="BK126"/>
  <c r="BK125"/>
  <c r="J125"/>
  <c r="J98"/>
  <c i="5" r="BK124"/>
  <c r="BK123"/>
  <c r="J123"/>
  <c r="J96"/>
  <c i="2" r="J33"/>
  <c i="1" r="AV95"/>
  <c r="AT95"/>
  <c i="2" r="F33"/>
  <c i="1" r="AZ95"/>
  <c r="BC96"/>
  <c r="AY96"/>
  <c i="5" r="F33"/>
  <c i="1" r="AZ99"/>
  <c r="AU96"/>
  <c r="BD96"/>
  <c r="BB96"/>
  <c r="AX96"/>
  <c i="3" r="J35"/>
  <c i="1" r="AV97"/>
  <c r="AT97"/>
  <c i="3" r="F35"/>
  <c i="1" r="AZ97"/>
  <c i="4" r="F35"/>
  <c i="1" r="AZ98"/>
  <c r="BA96"/>
  <c r="AW96"/>
  <c i="4" r="J35"/>
  <c i="1" r="AV98"/>
  <c r="AT98"/>
  <c i="5" r="J33"/>
  <c i="1" r="AV99"/>
  <c r="AT99"/>
  <c i="3" l="1" r="BK125"/>
  <c r="J125"/>
  <c i="4" r="J126"/>
  <c r="J99"/>
  <c i="5" r="J124"/>
  <c r="J97"/>
  <c i="1" r="BC94"/>
  <c r="AY94"/>
  <c r="BD94"/>
  <c r="W33"/>
  <c r="BB94"/>
  <c r="W31"/>
  <c r="BA94"/>
  <c r="W30"/>
  <c r="AZ96"/>
  <c r="AV96"/>
  <c r="AT96"/>
  <c i="3" r="J32"/>
  <c i="1" r="AG97"/>
  <c r="AN97"/>
  <c i="5" r="J30"/>
  <c i="1" r="AG99"/>
  <c r="AN99"/>
  <c r="AU94"/>
  <c i="2" r="J30"/>
  <c i="1" r="AG95"/>
  <c i="4" r="J32"/>
  <c i="1" r="AG98"/>
  <c r="AN98"/>
  <c i="3" l="1" r="J41"/>
  <c r="J98"/>
  <c i="1" r="AN95"/>
  <c i="2" r="J39"/>
  <c i="4" r="J41"/>
  <c i="5" r="J39"/>
  <c i="1" r="AZ94"/>
  <c r="AV94"/>
  <c r="AK29"/>
  <c r="AW94"/>
  <c r="AK30"/>
  <c r="W32"/>
  <c r="AX94"/>
  <c r="AG96"/>
  <c r="AN96"/>
  <c l="1"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<sst xmlns="http://schemas.openxmlformats.org/spreadsheetml/2006/main">
  <si>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</si>
  <si>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</si>
  <si>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</si>
  <si>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</si>
  <si>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</si>
  <si>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{8fe49fc7-aed9-41ca-9676-d21c0772c459}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</si>
  <si>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</si>
  <si>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</si>
  <si>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</si>
  <si>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</si>
  <si>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</si>
  <si>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</si>
  <si>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</si>
  <si>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</si>
  <si>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</si>
  <si>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</si>
  <si>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</si>
  <si>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Propojka k pěchotnímu srubu Na Trati v Bohumíně</t>
  </si>
  <si>
    <t>KSO:</t>
  </si>
  <si>
    <t>CC-CZ:</t>
  </si>
  <si>
    <t>Místo:</t>
  </si>
  <si>
    <t>Bohumín</t>
  </si>
  <si>
    <t>Datum:</t>
  </si>
  <si>
    <t>17. 6. 2020</t>
  </si>
  <si>
    <t>Zadavatel:</t>
  </si>
  <si>
    <t>IČ:</t>
  </si>
  <si>
    <t>00297569</t>
  </si>
  <si>
    <t>Město Bohumín</t>
  </si>
  <si>
    <t>DIČ:</t>
  </si>
  <si>
    <t>CZ00297569</t>
  </si>
  <si>
    <t>Uchazeč:</t>
  </si>
  <si>
    <t>Vyplň údaj</t>
  </si>
  <si>
    <t>Projektant:</t>
  </si>
  <si>
    <t>88359115</t>
  </si>
  <si>
    <t>True</t>
  </si>
  <si>
    <t>Ing. Miroslav Knápek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</si>
  <si>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</si>
  <si>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</si>
  <si>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</si>
  <si>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</si>
  <si>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</si>
  <si>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</si>
  <si>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</si>
  <si>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</si>
  <si>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</si>
  <si>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</si>
  <si>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</si>
  <si>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</si>
  <si>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</si>
  <si>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</si>
  <si>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</si>
  <si>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</si>
  <si>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</si>
  <si>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</si>
  <si>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</si>
  <si>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</si>
  <si>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</si>
  <si>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</si>
  <si>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</si>
  <si>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</si>
  <si>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</si>
  <si>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</si>
  <si>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</si>
  <si>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</si>
  <si>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</si>
  <si>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</si>
  <si>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</si>
  <si>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</si>
  <si>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</si>
  <si>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</si>
  <si>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</si>
  <si>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</si>
  <si>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</si>
  <si>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</si>
  <si>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</si>
  <si>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</si>
  <si>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</si>
  <si>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</si>
  <si>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</si>
  <si>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</si>
  <si>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</si>
  <si>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</si>
  <si>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</si>
  <si>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</si>
  <si>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Ostatní a vedlejší náklady</t>
  </si>
  <si>
    <t>STA</t>
  </si>
  <si>
    <t>1</t>
  </si>
  <si>
    <t>{ec34980c-d8d8-4f96-87be-4539c9f40af4}</t>
  </si>
  <si>
    <t>2</t>
  </si>
  <si>
    <t>SO 101 - Propojka</t>
  </si>
  <si>
    <t>{9bcc8542-96f9-4c33-b9a6-8da420ef4ed0}</t>
  </si>
  <si>
    <t>1.1</t>
  </si>
  <si>
    <t>Propojka</t>
  </si>
  <si>
    <t>Soupis</t>
  </si>
  <si>
    <t>{c3465dcf-e2ce-4bee-ab98-5251be871d56}</t>
  </si>
  <si>
    <t>1.2</t>
  </si>
  <si>
    <t>Výměna podloží se souhlasem investora</t>
  </si>
  <si>
    <t>{47004973-2c2a-44c2-a0d3-10b793f7eb9b}</t>
  </si>
  <si>
    <t>SO 401 - Přípojka NN</t>
  </si>
  <si>
    <t>{3321d210-18a8-4dbb-95a0-917e8e5c982d}</t>
  </si>
  <si>
    <t>KRYCÍ LIST SOUPISU PRACÍ</t>
  </si>
  <si>
    <t>Objekt:</t>
  </si>
  <si>
    <t>0 -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</si>
  <si>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</si>
  <si>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</si>
  <si>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</si>
  <si>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</si>
  <si>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</si>
  <si>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</si>
  <si>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</si>
  <si>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</si>
  <si>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</si>
  <si>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</si>
  <si>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</si>
  <si>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</si>
  <si>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</si>
  <si>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</si>
  <si>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</si>
  <si>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</si>
  <si>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</si>
  <si>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</si>
  <si>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</si>
  <si>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</si>
  <si>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</si>
  <si>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</si>
  <si>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</si>
  <si>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</si>
  <si>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</si>
  <si>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012103000</t>
  </si>
  <si>
    <t>Geodetické práce před výstavbou</t>
  </si>
  <si>
    <t>soubor</t>
  </si>
  <si>
    <t>CS ÚRS 2020 01</t>
  </si>
  <si>
    <t>1024</t>
  </si>
  <si>
    <t>-2028901475</t>
  </si>
  <si>
    <t>P</t>
  </si>
  <si>
    <t>Poznámka k položce:_x000d_
vytyčení stávajících inženýrských sítí včetně doložení dokladu o provedení vytyčení</t>
  </si>
  <si>
    <t>012203000</t>
  </si>
  <si>
    <t>Geodetické práce při provádění stavby</t>
  </si>
  <si>
    <t>540023936</t>
  </si>
  <si>
    <t>Poznámka k položce:_x000d_
polohové vytyčení objektů - umístění v terénu vč. doložení dokladu o provedeném vytyčení stavby.</t>
  </si>
  <si>
    <t>3</t>
  </si>
  <si>
    <t>012303000</t>
  </si>
  <si>
    <t>Geodetické práce po výstavbě</t>
  </si>
  <si>
    <t>-796429138</t>
  </si>
  <si>
    <t xml:space="preserve">Poznámka k položce:_x000d_
zaměření skutečného provedení stavby na podkladě KN -  pro všechny objekty stavby</t>
  </si>
  <si>
    <t>013254000</t>
  </si>
  <si>
    <t>Dokumentace skutečného provedení stavby</t>
  </si>
  <si>
    <t>2127746918</t>
  </si>
  <si>
    <t>Poznámka k položce:_x000d_
Dokumentace pro kolaudaci a závěrečná zpráva pro všechny objekty stavby</t>
  </si>
  <si>
    <t>5</t>
  </si>
  <si>
    <t>043103000</t>
  </si>
  <si>
    <t>Zkoušky bez rozlišení</t>
  </si>
  <si>
    <t>1137766277</t>
  </si>
  <si>
    <t>Poznámka k položce:_x000d_
pořet zkoušek vychází z kontrolního zkušební plánu stavby zpracovaného zhotovitelem dle platných předpisů (ČSN a TKP)_x000d_
- statické zatěžovací zkoušky na pláni a konstrukčních vrstvách - 6x_x000d_
- kontrolní zkoušky asfaltových hutněných vrstev</t>
  </si>
  <si>
    <t>6</t>
  </si>
  <si>
    <t>049103000</t>
  </si>
  <si>
    <t>Náklady vzniklé v souvislosti s realizací stavby</t>
  </si>
  <si>
    <t>1570763957</t>
  </si>
  <si>
    <t xml:space="preserve">Poznámka k položce:_x000d_
Dodavatel zajistí zpracování fotodokumentace průběhu prací na stavbě, kterou následně předá investorovi. Fotodokumentace bude dokladovat postup prací a nasazení  stavebních mechanismů i provádění zkoušek. Snímky budou předány na CD ve složkách pojmenovaných dle jednotlivých dnů._x000d_
</t>
  </si>
  <si>
    <t>7</t>
  </si>
  <si>
    <t>049303000</t>
  </si>
  <si>
    <t>Náklady vzniklé v souvislosti s předáním stavby</t>
  </si>
  <si>
    <t>-1037860609</t>
  </si>
  <si>
    <t>Poznámka k položce:_x000d_
Náklady zhotovitele spojené s předáním stavby a se zajištěním úspěšného kolaudačního řízení.</t>
  </si>
  <si>
    <t>8</t>
  </si>
  <si>
    <t>R</t>
  </si>
  <si>
    <t>Provizorní dopravní značení</t>
  </si>
  <si>
    <t>vlastní</t>
  </si>
  <si>
    <t>1756141367</t>
  </si>
  <si>
    <t>Poznámka k položce:_x000d_
Zřízení, odstranění a vč. příplatku za každý den použití dočasného dopravního značení. Zajištění projednání, povolení a vydání Stanovení DDZ si zajistí dodavatel stavby.</t>
  </si>
  <si>
    <t>VRN</t>
  </si>
  <si>
    <t>Vedlejší rozpočtové náklady</t>
  </si>
  <si>
    <t>9</t>
  </si>
  <si>
    <t>032103000</t>
  </si>
  <si>
    <t>Náklady na zřízení a provoz ZS po dobu stavby a následná likvidace ZS vč. uvedení ploch do původního stavu</t>
  </si>
  <si>
    <t>-407505004</t>
  </si>
  <si>
    <t>1 - SO 101 - Propojka</t>
  </si>
  <si>
    <t>Soupis:</t>
  </si>
  <si>
    <t>1.1 - Propojka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</si>
  <si>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</si>
  <si>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</si>
  <si>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</si>
  <si>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</si>
  <si>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</si>
  <si>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</si>
  <si>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</si>
  <si>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</si>
  <si>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121151103</t>
  </si>
  <si>
    <t>Sejmutí ornice plochy do 100 m2 tl vrstvy do 200 mm strojně</t>
  </si>
  <si>
    <t>m2</t>
  </si>
  <si>
    <t>2078834205</t>
  </si>
  <si>
    <t>VV</t>
  </si>
  <si>
    <t>"sejmutí humozní vrstvy v tl. 150 mm pro další využití =" 60,0</t>
  </si>
  <si>
    <t>Součet</t>
  </si>
  <si>
    <t>122252204</t>
  </si>
  <si>
    <t>Odkopávky a prokopávky nezapažené pro silnice a dálnice v hornině třídy těžitelnosti I objem do 500 m3 strojně</t>
  </si>
  <si>
    <t>m3</t>
  </si>
  <si>
    <t>2072779377</t>
  </si>
  <si>
    <t>"odkop pro konstrukci propojky =" 160,0</t>
  </si>
  <si>
    <t>"odpočet sejmuté humozní vrstvy =" -9,0</t>
  </si>
  <si>
    <t>162351103</t>
  </si>
  <si>
    <t>Vodorovné přemístění do 500 m výkopku/sypaniny z horniny třídy těžitelnosti I, skupiny 1 až 3</t>
  </si>
  <si>
    <t>-1813816453</t>
  </si>
  <si>
    <t>"rozvezení vykopané zeminy k rozprostření v přilehlém území =" 151,0</t>
  </si>
  <si>
    <t>162351104</t>
  </si>
  <si>
    <t>Vodorovné přemístění do 1000 m výkopku/sypaniny z horniny třídy těžitelnosti I, skupiny 1 až 3</t>
  </si>
  <si>
    <t>950114723</t>
  </si>
  <si>
    <t>"odvoz sejmuté humozní vrstvy na mezideponii =" 0,15*60,0</t>
  </si>
  <si>
    <t>"dovoz sejmuté humozní vrstvy z mezideponie =" 9,0</t>
  </si>
  <si>
    <t>167151101</t>
  </si>
  <si>
    <t>Nakládání výkopku z hornin třídy těžitelnosti I, skupiny 1 až 3 do 100 m3</t>
  </si>
  <si>
    <t>1036416910</t>
  </si>
  <si>
    <t>"naložení humozní vrstvy na mezideponii =" 9,0</t>
  </si>
  <si>
    <t>181152302</t>
  </si>
  <si>
    <t>Úprava pláně pro silnice a dálnice v zářezech se zhutněním</t>
  </si>
  <si>
    <t>-705998362</t>
  </si>
  <si>
    <t>"plocha konstrukce pro propojku =" 660,0</t>
  </si>
  <si>
    <t>181351003</t>
  </si>
  <si>
    <t>Rozprostření ornice tl vrstvy do 200 mm pl do 100 m2 v rovině nebo ve svahu do 1:5 strojně</t>
  </si>
  <si>
    <t>-688885665</t>
  </si>
  <si>
    <t xml:space="preserve">"rozprostření humozní vrstvy tl. 150 mm  v rámci terénních úprav =" 60,0</t>
  </si>
  <si>
    <t>181351113</t>
  </si>
  <si>
    <t>Rozprostření ornice tl vrstvy do 200 mm pl přes 500 m2 v rovině nebo ve svahu do 1:5 strojně</t>
  </si>
  <si>
    <t>-284061882</t>
  </si>
  <si>
    <t>"rozprostření vykopané zeminy v přilehlém terénu =" 151,0/0,2</t>
  </si>
  <si>
    <t>181411121</t>
  </si>
  <si>
    <t>Založení lučního trávníku výsevem plochy do 1000 m2 v rovině a ve svahu do 1:5</t>
  </si>
  <si>
    <t>580874957</t>
  </si>
  <si>
    <t>"zpětná úprava ploch =" 60,0</t>
  </si>
  <si>
    <t>10</t>
  </si>
  <si>
    <t>M</t>
  </si>
  <si>
    <t>005724720</t>
  </si>
  <si>
    <t>osivo směs travní krajinná-rovinná</t>
  </si>
  <si>
    <t>kg</t>
  </si>
  <si>
    <t>1774628877</t>
  </si>
  <si>
    <t>"spotřeba - zpětná úprava ploch =" 0,035 * 60,0</t>
  </si>
  <si>
    <t>11</t>
  </si>
  <si>
    <t>183403114</t>
  </si>
  <si>
    <t>Obdělání půdy kultivátorováním v rovině a svahu do 1:5</t>
  </si>
  <si>
    <t>473076112</t>
  </si>
  <si>
    <t>12</t>
  </si>
  <si>
    <t>183403153</t>
  </si>
  <si>
    <t>Obdělání půdy hrabáním v rovině a svahu do 1:5</t>
  </si>
  <si>
    <t>-1337090251</t>
  </si>
  <si>
    <t>13</t>
  </si>
  <si>
    <t>183403161</t>
  </si>
  <si>
    <t>Obdělání půdy válením v rovině a svahu do 1:5</t>
  </si>
  <si>
    <t>571429224</t>
  </si>
  <si>
    <t>Komunikace pozemní</t>
  </si>
  <si>
    <t>14</t>
  </si>
  <si>
    <t>564851111</t>
  </si>
  <si>
    <t>Podklad ze štěrkodrtě ŠD tl 150 mm</t>
  </si>
  <si>
    <t>1764256800</t>
  </si>
  <si>
    <t>"konstrukce vozovky propojky ŠDb 0/32; 150 mm =" 660,0</t>
  </si>
  <si>
    <t>565135111</t>
  </si>
  <si>
    <t>Asfaltový beton vrstva podkladní ACP 16 (obalované kamenivo OKS) tl 50 mm š do 3 m</t>
  </si>
  <si>
    <t>-673747272</t>
  </si>
  <si>
    <t>"konstrukce vozovky propojky ACP 16+; 50 mm =" 660,0</t>
  </si>
  <si>
    <t>16</t>
  </si>
  <si>
    <t>573231106</t>
  </si>
  <si>
    <t>Postřik živičný spojovací ze silniční emulze v množství 0,30 kg/m2</t>
  </si>
  <si>
    <t>1789297751</t>
  </si>
  <si>
    <t>"konstrukce vozovky propojky =" 660,0</t>
  </si>
  <si>
    <t>17</t>
  </si>
  <si>
    <t>577133111</t>
  </si>
  <si>
    <t>Asfaltový beton vrstva obrusná ACO 8 (ABJ) tl 40 mm š do 3 m z nemodifikovaného asfaltu</t>
  </si>
  <si>
    <t>540268956</t>
  </si>
  <si>
    <t>"konstrukce vozovky propojky ACO 8; 40 mm =" 660,0</t>
  </si>
  <si>
    <t>Ostatní konstrukce a práce, bourání</t>
  </si>
  <si>
    <t>18</t>
  </si>
  <si>
    <t>914111111</t>
  </si>
  <si>
    <t>Montáž svislé dopravní značky do velikosti 1 m2 objímkami na sloupek nebo konzolu</t>
  </si>
  <si>
    <t>kus</t>
  </si>
  <si>
    <t>538400497</t>
  </si>
  <si>
    <t>"B 11 =" 1</t>
  </si>
  <si>
    <t>19</t>
  </si>
  <si>
    <t>40445619</t>
  </si>
  <si>
    <t>zákazové, příkazové dopravní značky B1-B34, C1-15 500mm</t>
  </si>
  <si>
    <t>1713939625</t>
  </si>
  <si>
    <t>20</t>
  </si>
  <si>
    <t>914511112</t>
  </si>
  <si>
    <t>Montáž sloupku dopravních značek délky do 3,5 m s betonovým základem a patkou</t>
  </si>
  <si>
    <t>-417291824</t>
  </si>
  <si>
    <t>404452250</t>
  </si>
  <si>
    <t>sloupek pro dopravní značku Zn D 60mm v 3,5m</t>
  </si>
  <si>
    <t>-1198189847</t>
  </si>
  <si>
    <t>998</t>
  </si>
  <si>
    <t>Přesun hmot</t>
  </si>
  <si>
    <t>22</t>
  </si>
  <si>
    <t>998225111</t>
  </si>
  <si>
    <t>Přesun hmot pro pozemní komunikace s krytem z kamene, monolitickým betonovým nebo živičným</t>
  </si>
  <si>
    <t>t</t>
  </si>
  <si>
    <t>1209674646</t>
  </si>
  <si>
    <t>1.2 - Výměna podloží se souhlasem investora</t>
  </si>
  <si>
    <t>1358808322</t>
  </si>
  <si>
    <t xml:space="preserve">"odkop pro výměnu podloží  v tl. 30 cm =" 0,30*660,0</t>
  </si>
  <si>
    <t>-1845113463</t>
  </si>
  <si>
    <t>"rozvezení vykopané zeminy k rozprostření v přilehlém území =" 198,0</t>
  </si>
  <si>
    <t>-572356444</t>
  </si>
  <si>
    <t>"plocha výměnu podloží =" 660,0</t>
  </si>
  <si>
    <t>158285557</t>
  </si>
  <si>
    <t>"rozprostření vykopané zeminy v přilehlém terénu =" 198,0/0,2</t>
  </si>
  <si>
    <t>755393968</t>
  </si>
  <si>
    <t>zeminová deska mocnosti 0,3 m z hutněného drceného kameniva po vrstvách 150 mm</t>
  </si>
  <si>
    <t>"ŠDb 0/63 =" 2 * 660,0</t>
  </si>
  <si>
    <t>919726122</t>
  </si>
  <si>
    <t>Geotextilie pro ochranu, separaci a filtraci netkaná měrná hmotnost do 300 g/m2</t>
  </si>
  <si>
    <t>756920549</t>
  </si>
  <si>
    <t>"plocha výměny podloží =" 660,0</t>
  </si>
  <si>
    <t>-630609585</t>
  </si>
  <si>
    <t>2 - SO 401 - Přípojka NN</t>
  </si>
  <si>
    <t>PSV - Práce a dodávky PSV</t>
  </si>
  <si>
    <t xml:space="preserve">    Oddíl - REVIZE - VC-7/222/89 PERIODICKE REVIZE</t>
  </si>
  <si>
    <t xml:space="preserve">    D1 - PSV SILNOPROUD - VC 7/155-M M21 Elektromontaze</t>
  </si>
  <si>
    <t xml:space="preserve">    D2 - SPECIF.PSV SILNOPROUD - Cenik materialu</t>
  </si>
  <si>
    <t xml:space="preserve">    D3 - PSV ZEMNI PRACE - VC 7/202-M M46 Zemni práce</t>
  </si>
  <si>
    <t xml:space="preserve">    D4 - SPECIF.PSV ZEMNI PRACE - Cenik materialu</t>
  </si>
  <si>
    <t xml:space="preserve">    D5 - HL.III-HZS - Pravidla M FCU c. 5043\5.1\90</t>
  </si>
  <si>
    <t>PSV</t>
  </si>
  <si>
    <t>Práce a dodávky PSV</t>
  </si>
  <si>
    <t>Oddíl</t>
  </si>
  <si>
    <t>REVIZE - VC-7/222/89 PERIODICKE REVIZE</t>
  </si>
  <si>
    <t>38010001</t>
  </si>
  <si>
    <t>Vychozi revize</t>
  </si>
  <si>
    <t>hod</t>
  </si>
  <si>
    <t>38010002</t>
  </si>
  <si>
    <t>Spoluprace s reviznim technikem</t>
  </si>
  <si>
    <t>D1</t>
  </si>
  <si>
    <t>PSV SILNOPROUD - VC 7/155-M M21 Elektromontaze</t>
  </si>
  <si>
    <t>210010134</t>
  </si>
  <si>
    <t>Trubka ochranna 40mm PE</t>
  </si>
  <si>
    <t>m</t>
  </si>
  <si>
    <t>210010135</t>
  </si>
  <si>
    <t>Trubka ochranna 63mm PE</t>
  </si>
  <si>
    <t>210010136</t>
  </si>
  <si>
    <t>Trubka ochranna 160mm PE</t>
  </si>
  <si>
    <t>210020303</t>
  </si>
  <si>
    <t xml:space="preserve">Zlab kabel Mars  62/50  mm vc.vika</t>
  </si>
  <si>
    <t>210020651</t>
  </si>
  <si>
    <t>Nosna konstrukce do 5 kg</t>
  </si>
  <si>
    <t>210020921</t>
  </si>
  <si>
    <t>Ucpavka protipozarni</t>
  </si>
  <si>
    <t>210100260</t>
  </si>
  <si>
    <t>Ukonceni kabelu do 7x4mm2 smrst.z.</t>
  </si>
  <si>
    <t>210101131</t>
  </si>
  <si>
    <t>Konc.epros.1kV 4x25mm2</t>
  </si>
  <si>
    <t>210101133</t>
  </si>
  <si>
    <t>Konc.epros.1kV 4x95mm2</t>
  </si>
  <si>
    <t>210102003</t>
  </si>
  <si>
    <t>Spojka do 1kV 4x95mm2</t>
  </si>
  <si>
    <t>24</t>
  </si>
  <si>
    <t>210120102</t>
  </si>
  <si>
    <t>Patrona nozova do 500V</t>
  </si>
  <si>
    <t>26</t>
  </si>
  <si>
    <t>2101915010</t>
  </si>
  <si>
    <t>Montaz skrine pripojkove</t>
  </si>
  <si>
    <t>28</t>
  </si>
  <si>
    <t>210191532</t>
  </si>
  <si>
    <t>Montaz rozvadece elektromeroveho</t>
  </si>
  <si>
    <t>30</t>
  </si>
  <si>
    <t>210191543</t>
  </si>
  <si>
    <t>Montaz pilire</t>
  </si>
  <si>
    <t>32</t>
  </si>
  <si>
    <t>210220021</t>
  </si>
  <si>
    <t xml:space="preserve">Vedeni uzem FeZn do 120 mm2  v zemi</t>
  </si>
  <si>
    <t>34</t>
  </si>
  <si>
    <t>2108100190</t>
  </si>
  <si>
    <t>Kabel CYKY 7Jx2,5 ul volne</t>
  </si>
  <si>
    <t>36</t>
  </si>
  <si>
    <t>210810089</t>
  </si>
  <si>
    <t>Kabel CYKY 4Jx25 ul volne</t>
  </si>
  <si>
    <t>38</t>
  </si>
  <si>
    <t>210810109</t>
  </si>
  <si>
    <t>Kabel CYKY 4Jx25 ul pevne</t>
  </si>
  <si>
    <t>40</t>
  </si>
  <si>
    <t>210901074</t>
  </si>
  <si>
    <t>Kabel AYKY 4J 3x95+70 ul volne</t>
  </si>
  <si>
    <t>42</t>
  </si>
  <si>
    <t>210950101</t>
  </si>
  <si>
    <t>Stitek oznac kabel</t>
  </si>
  <si>
    <t>44</t>
  </si>
  <si>
    <t>23</t>
  </si>
  <si>
    <t>211010010</t>
  </si>
  <si>
    <t>Upevnovaci bod</t>
  </si>
  <si>
    <t>46</t>
  </si>
  <si>
    <t>211190002</t>
  </si>
  <si>
    <t>Montazni pena</t>
  </si>
  <si>
    <t>48</t>
  </si>
  <si>
    <t>25</t>
  </si>
  <si>
    <t>211190003</t>
  </si>
  <si>
    <t>Utesneni chranicek</t>
  </si>
  <si>
    <t>50</t>
  </si>
  <si>
    <t>D2</t>
  </si>
  <si>
    <t>SPECIF.PSV SILNOPROUD - Cenik materialu</t>
  </si>
  <si>
    <t>13230318</t>
  </si>
  <si>
    <t>Ocel.nosna konstrukce do 5kg</t>
  </si>
  <si>
    <t>52</t>
  </si>
  <si>
    <t>27</t>
  </si>
  <si>
    <t>14125321</t>
  </si>
  <si>
    <t>Trubka HDPE 40</t>
  </si>
  <si>
    <t>54</t>
  </si>
  <si>
    <t>14125322</t>
  </si>
  <si>
    <t>Trubka ochranna 63mm</t>
  </si>
  <si>
    <t>56</t>
  </si>
  <si>
    <t>29</t>
  </si>
  <si>
    <t>14125323</t>
  </si>
  <si>
    <t>Trubka ochranna 160mm</t>
  </si>
  <si>
    <t>58</t>
  </si>
  <si>
    <t>34111114</t>
  </si>
  <si>
    <t>Kabel CYKY 7Jx2,5 mm2-</t>
  </si>
  <si>
    <t>60</t>
  </si>
  <si>
    <t>31</t>
  </si>
  <si>
    <t>34111610</t>
  </si>
  <si>
    <t>Kabel CYKY 4Jx25 mm2</t>
  </si>
  <si>
    <t>62</t>
  </si>
  <si>
    <t>34113217</t>
  </si>
  <si>
    <t>Kabel AYKY 4J 3x95+70 mm2-</t>
  </si>
  <si>
    <t>64</t>
  </si>
  <si>
    <t>33</t>
  </si>
  <si>
    <t>34571822</t>
  </si>
  <si>
    <t>Zlab kabelovy 62/50</t>
  </si>
  <si>
    <t>66</t>
  </si>
  <si>
    <t>34571829</t>
  </si>
  <si>
    <t>Viko kabelove 62</t>
  </si>
  <si>
    <t>68</t>
  </si>
  <si>
    <t>35</t>
  </si>
  <si>
    <t>34571867</t>
  </si>
  <si>
    <t>Spojovaci material</t>
  </si>
  <si>
    <t>70</t>
  </si>
  <si>
    <t>35436180</t>
  </si>
  <si>
    <t>Spojka kabelo do 4x95mm2</t>
  </si>
  <si>
    <t>72</t>
  </si>
  <si>
    <t>37</t>
  </si>
  <si>
    <t>35436721</t>
  </si>
  <si>
    <t>Koncovka kabelova do 4x25mm2</t>
  </si>
  <si>
    <t>74</t>
  </si>
  <si>
    <t>35436723</t>
  </si>
  <si>
    <t>Koncovka kabelova do 4x95mm2</t>
  </si>
  <si>
    <t>76</t>
  </si>
  <si>
    <t>39</t>
  </si>
  <si>
    <t>35441120</t>
  </si>
  <si>
    <t>Pasek uzemnovaci FeZn 30x4 mm/</t>
  </si>
  <si>
    <t>78</t>
  </si>
  <si>
    <t>35711675</t>
  </si>
  <si>
    <t>Rozvadec elektromerovy</t>
  </si>
  <si>
    <t>80</t>
  </si>
  <si>
    <t>Poznámka k položce:_x000d_
ES112+100/NKE8P-C kompaktni pilíř prime mereni el.energie</t>
  </si>
  <si>
    <t>41</t>
  </si>
  <si>
    <t>35711676</t>
  </si>
  <si>
    <t>Rozpojovaci jistici skrin SR 522</t>
  </si>
  <si>
    <t>82</t>
  </si>
  <si>
    <t>Poznámka k položce:_x000d_
kompaktni pilir</t>
  </si>
  <si>
    <t>35711689</t>
  </si>
  <si>
    <t>Skrin pripojkova pevne na stavajicí</t>
  </si>
  <si>
    <t>84</t>
  </si>
  <si>
    <t>Poznámka k položce:_x000d_
stozar SV101/NSW1W-C</t>
  </si>
  <si>
    <t>43</t>
  </si>
  <si>
    <t>35825130</t>
  </si>
  <si>
    <t>Pojist vykon PHO -25A</t>
  </si>
  <si>
    <t>86</t>
  </si>
  <si>
    <t>35825131</t>
  </si>
  <si>
    <t>Pojist vykon PHO -40A</t>
  </si>
  <si>
    <t>88</t>
  </si>
  <si>
    <t>45</t>
  </si>
  <si>
    <t>35825133</t>
  </si>
  <si>
    <t>Pojist vykon PH0 -63A</t>
  </si>
  <si>
    <t>90</t>
  </si>
  <si>
    <t>56227008</t>
  </si>
  <si>
    <t>92</t>
  </si>
  <si>
    <t>47</t>
  </si>
  <si>
    <t>56281001</t>
  </si>
  <si>
    <t>Stitek oznacovaci bily</t>
  </si>
  <si>
    <t>94</t>
  </si>
  <si>
    <t>6005928</t>
  </si>
  <si>
    <t>Montazni PUR pena</t>
  </si>
  <si>
    <t>96</t>
  </si>
  <si>
    <t>49</t>
  </si>
  <si>
    <t>607512536</t>
  </si>
  <si>
    <t>Protipozarni prepazka</t>
  </si>
  <si>
    <t>98</t>
  </si>
  <si>
    <t>D3</t>
  </si>
  <si>
    <t>PSV ZEMNI PRACE - VC 7/202-M M46 Zemni práce</t>
  </si>
  <si>
    <t>460010024</t>
  </si>
  <si>
    <t>Vytyc tra kabel ved v zast prostoru</t>
  </si>
  <si>
    <t>km</t>
  </si>
  <si>
    <t>100</t>
  </si>
  <si>
    <t>51</t>
  </si>
  <si>
    <t>460030011</t>
  </si>
  <si>
    <t>Sejmuti drnu</t>
  </si>
  <si>
    <t>102</t>
  </si>
  <si>
    <t>460080002</t>
  </si>
  <si>
    <t>Beton.zaklad - zrizeni obetonovani 190mm</t>
  </si>
  <si>
    <t>104</t>
  </si>
  <si>
    <t>53</t>
  </si>
  <si>
    <t>460200154</t>
  </si>
  <si>
    <t xml:space="preserve">Kabel ryhy s  35  hl  70       zem4</t>
  </si>
  <si>
    <t>106</t>
  </si>
  <si>
    <t>460200164</t>
  </si>
  <si>
    <t xml:space="preserve">Kabel ryhy s  35  hl  80       zem4</t>
  </si>
  <si>
    <t>108</t>
  </si>
  <si>
    <t>55</t>
  </si>
  <si>
    <t>460200894</t>
  </si>
  <si>
    <t xml:space="preserve">Kabel ryhy s  80  hl 130       zem4</t>
  </si>
  <si>
    <t>110</t>
  </si>
  <si>
    <t>460230004</t>
  </si>
  <si>
    <t xml:space="preserve">Ryha pro spojku kab do  10 kV  zem4</t>
  </si>
  <si>
    <t>112</t>
  </si>
  <si>
    <t>57</t>
  </si>
  <si>
    <t>460300006</t>
  </si>
  <si>
    <t xml:space="preserve">Hutneni zeminy do  20 cm</t>
  </si>
  <si>
    <t>114</t>
  </si>
  <si>
    <t>460420022</t>
  </si>
  <si>
    <t>Zrizeni kabeloveh loze 35/10 cm pis spodni vrstva</t>
  </si>
  <si>
    <t>116</t>
  </si>
  <si>
    <t>59</t>
  </si>
  <si>
    <t>4604200220</t>
  </si>
  <si>
    <t>Zrizeni kabeloveh loze 35/10 cm pis vrchni vrstva</t>
  </si>
  <si>
    <t>118</t>
  </si>
  <si>
    <t>460420391</t>
  </si>
  <si>
    <t>Zrizeni betonove zakladove desky</t>
  </si>
  <si>
    <t>120</t>
  </si>
  <si>
    <t>61</t>
  </si>
  <si>
    <t>460490012</t>
  </si>
  <si>
    <t>Zakryti kab 110 kV folie PVC 33 cm</t>
  </si>
  <si>
    <t>122</t>
  </si>
  <si>
    <t>460560154</t>
  </si>
  <si>
    <t xml:space="preserve">Zahoz ryhy s  35 cm hl  70 cm  zem4</t>
  </si>
  <si>
    <t>124</t>
  </si>
  <si>
    <t>63</t>
  </si>
  <si>
    <t>460560164</t>
  </si>
  <si>
    <t xml:space="preserve">Zahoz ryhy s  35 cm hl  80 cm  zem4</t>
  </si>
  <si>
    <t>126</t>
  </si>
  <si>
    <t>460560894</t>
  </si>
  <si>
    <t xml:space="preserve">Zahoz ryhy s  80 cm hl 130 cm  zem4</t>
  </si>
  <si>
    <t>128</t>
  </si>
  <si>
    <t>65</t>
  </si>
  <si>
    <t>460620001</t>
  </si>
  <si>
    <t>Polozeni drnu</t>
  </si>
  <si>
    <t>130</t>
  </si>
  <si>
    <t>460620006</t>
  </si>
  <si>
    <t>Oseti povrchu travou</t>
  </si>
  <si>
    <t>132</t>
  </si>
  <si>
    <t>67</t>
  </si>
  <si>
    <t>460620014</t>
  </si>
  <si>
    <t xml:space="preserve">Provizorni uprava terenu       zem4</t>
  </si>
  <si>
    <t>134</t>
  </si>
  <si>
    <t>D4</t>
  </si>
  <si>
    <t>SPECIF.PSV ZEMNI PRACE - Cenik materialu</t>
  </si>
  <si>
    <t>6005924</t>
  </si>
  <si>
    <t>Folie 33 cm</t>
  </si>
  <si>
    <t>136</t>
  </si>
  <si>
    <t>69</t>
  </si>
  <si>
    <t>6005926</t>
  </si>
  <si>
    <t>Travni smes</t>
  </si>
  <si>
    <t>138</t>
  </si>
  <si>
    <t>D5</t>
  </si>
  <si>
    <t>HL.III-HZS - Pravidla M FCU c. 5043\5.1\90</t>
  </si>
  <si>
    <t>50435100</t>
  </si>
  <si>
    <t>Ucast pracovniku CEZ DISTRIBUCE</t>
  </si>
  <si>
    <t>140</t>
  </si>
  <si>
    <t>71</t>
  </si>
  <si>
    <t>50435101</t>
  </si>
  <si>
    <t>Vypinani site</t>
  </si>
  <si>
    <t>142</t>
  </si>
  <si>
    <t>50435104</t>
  </si>
  <si>
    <t>Koordinace prace s investorem</t>
  </si>
  <si>
    <t>144</t>
  </si>
  <si>
    <t>73</t>
  </si>
  <si>
    <t>50435105</t>
  </si>
  <si>
    <t>Komplexni vyzkouseni-oziveni</t>
  </si>
  <si>
    <t>146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</si>
</sst>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34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Propojka k pěchotnímu srubu Na Trati v Bohumíně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Bohumín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17. 6. 2020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Bohumín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Miroslav Knápek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ROUND(AS95+AS96+AS99,2)</f>
        <v>0</v>
      </c>
      <c r="AT94" s="114">
        <f>ROUND(SUM(AV94:AW94),2)</f>
        <v>0</v>
      </c>
      <c r="AU94" s="115">
        <f>ROUND(AU95+AU96+AU99,5)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ROUND(AZ95+AZ96+AZ99,2)</f>
        <v>0</v>
      </c>
      <c r="BA94" s="114">
        <f>ROUND(BA95+BA96+BA99,2)</f>
        <v>0</v>
      </c>
      <c r="BB94" s="114">
        <f>ROUND(BB95+BB96+BB99,2)</f>
        <v>0</v>
      </c>
      <c r="BC94" s="114">
        <f>ROUND(BC95+BC96+BC99,2)</f>
        <v>0</v>
      </c>
      <c r="BD94" s="116">
        <f>ROUND(BD95+BD96+BD99,2)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'0 - Ostatní a vedlejší ná...'!J30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'0 - Ostatní a vedlejší ná...'!P118</f>
        <v>0</v>
      </c>
      <c r="AV95" s="128">
        <f>'0 - Ostatní a vedlejší ná...'!J33</f>
        <v>0</v>
      </c>
      <c r="AW95" s="128">
        <f>'0 - Ostatní a vedlejší ná...'!J34</f>
        <v>0</v>
      </c>
      <c r="AX95" s="128">
        <f>'0 - Ostatní a vedlejší ná...'!J35</f>
        <v>0</v>
      </c>
      <c r="AY95" s="128">
        <f>'0 - Ostatní a vedlejší ná...'!J36</f>
        <v>0</v>
      </c>
      <c r="AZ95" s="128">
        <f>'0 - Ostatní a vedlejší ná...'!F33</f>
        <v>0</v>
      </c>
      <c r="BA95" s="128">
        <f>'0 - Ostatní a vedlejší ná...'!F34</f>
        <v>0</v>
      </c>
      <c r="BB95" s="128">
        <f>'0 - Ostatní a vedlejší ná...'!F35</f>
        <v>0</v>
      </c>
      <c r="BC95" s="128">
        <f>'0 - Ostatní a vedlejší ná...'!F36</f>
        <v>0</v>
      </c>
      <c r="BD95" s="130">
        <f>'0 - Ostatní a vedlejší ná...'!F37</f>
        <v>0</v>
      </c>
      <c r="BE95" s="7"/>
      <c r="BT95" s="131" t="s">
        <v>86</v>
      </c>
      <c r="BV95" s="131" t="s">
        <v>81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7"/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ROUND(SUM(AG97:AG98),2)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f>ROUND(SUM(AS97:AS98),2)</f>
        <v>0</v>
      </c>
      <c r="AT96" s="128">
        <f>ROUND(SUM(AV96:AW96),2)</f>
        <v>0</v>
      </c>
      <c r="AU96" s="129">
        <f>ROUND(SUM(AU97:AU98),5)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ROUND(SUM(AZ97:AZ98),2)</f>
        <v>0</v>
      </c>
      <c r="BA96" s="128">
        <f>ROUND(SUM(BA97:BA98),2)</f>
        <v>0</v>
      </c>
      <c r="BB96" s="128">
        <f>ROUND(SUM(BB97:BB98),2)</f>
        <v>0</v>
      </c>
      <c r="BC96" s="128">
        <f>ROUND(SUM(BC97:BC98),2)</f>
        <v>0</v>
      </c>
      <c r="BD96" s="130">
        <f>ROUND(SUM(BD97:BD98),2)</f>
        <v>0</v>
      </c>
      <c r="BE96" s="7"/>
      <c r="BS96" s="131" t="s">
        <v>78</v>
      </c>
      <c r="BT96" s="131" t="s">
        <v>86</v>
      </c>
      <c r="BU96" s="131" t="s">
        <v>80</v>
      </c>
      <c r="BV96" s="131" t="s">
        <v>81</v>
      </c>
      <c r="BW96" s="131" t="s">
        <v>90</v>
      </c>
      <c r="BX96" s="131" t="s">
        <v>5</v>
      </c>
      <c r="CL96" s="131" t="s">
        <v>1</v>
      </c>
      <c r="CM96" s="131" t="s">
        <v>88</v>
      </c>
    </row>
    <row r="97" s="4" customFormat="1" ht="16.5" customHeight="1">
      <c r="A97" s="119" t="s">
        <v>83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'1.1 - Propojka'!J32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93</v>
      </c>
      <c r="AR97" s="72"/>
      <c r="AS97" s="137">
        <v>0</v>
      </c>
      <c r="AT97" s="138">
        <f>ROUND(SUM(AV97:AW97),2)</f>
        <v>0</v>
      </c>
      <c r="AU97" s="139">
        <f>'1.1 - Propojka'!P125</f>
        <v>0</v>
      </c>
      <c r="AV97" s="138">
        <f>'1.1 - Propojka'!J35</f>
        <v>0</v>
      </c>
      <c r="AW97" s="138">
        <f>'1.1 - Propojka'!J36</f>
        <v>0</v>
      </c>
      <c r="AX97" s="138">
        <f>'1.1 - Propojka'!J37</f>
        <v>0</v>
      </c>
      <c r="AY97" s="138">
        <f>'1.1 - Propojka'!J38</f>
        <v>0</v>
      </c>
      <c r="AZ97" s="138">
        <f>'1.1 - Propojka'!F35</f>
        <v>0</v>
      </c>
      <c r="BA97" s="138">
        <f>'1.1 - Propojka'!F36</f>
        <v>0</v>
      </c>
      <c r="BB97" s="138">
        <f>'1.1 - Propojka'!F37</f>
        <v>0</v>
      </c>
      <c r="BC97" s="138">
        <f>'1.1 - Propojka'!F38</f>
        <v>0</v>
      </c>
      <c r="BD97" s="140">
        <f>'1.1 - Propojka'!F39</f>
        <v>0</v>
      </c>
      <c r="BE97" s="4"/>
      <c r="BT97" s="141" t="s">
        <v>88</v>
      </c>
      <c r="BV97" s="141" t="s">
        <v>81</v>
      </c>
      <c r="BW97" s="141" t="s">
        <v>94</v>
      </c>
      <c r="BX97" s="141" t="s">
        <v>90</v>
      </c>
      <c r="CL97" s="141" t="s">
        <v>1</v>
      </c>
    </row>
    <row r="98" s="4" customFormat="1" ht="16.5" customHeight="1">
      <c r="A98" s="119" t="s">
        <v>83</v>
      </c>
      <c r="B98" s="70"/>
      <c r="C98" s="133"/>
      <c r="D98" s="133"/>
      <c r="E98" s="134" t="s">
        <v>95</v>
      </c>
      <c r="F98" s="134"/>
      <c r="G98" s="134"/>
      <c r="H98" s="134"/>
      <c r="I98" s="134"/>
      <c r="J98" s="133"/>
      <c r="K98" s="134" t="s">
        <v>96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'1.2 - Výměna podloží se s...'!J32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93</v>
      </c>
      <c r="AR98" s="72"/>
      <c r="AS98" s="137">
        <v>0</v>
      </c>
      <c r="AT98" s="138">
        <f>ROUND(SUM(AV98:AW98),2)</f>
        <v>0</v>
      </c>
      <c r="AU98" s="139">
        <f>'1.2 - Výměna podloží se s...'!P125</f>
        <v>0</v>
      </c>
      <c r="AV98" s="138">
        <f>'1.2 - Výměna podloží se s...'!J35</f>
        <v>0</v>
      </c>
      <c r="AW98" s="138">
        <f>'1.2 - Výměna podloží se s...'!J36</f>
        <v>0</v>
      </c>
      <c r="AX98" s="138">
        <f>'1.2 - Výměna podloží se s...'!J37</f>
        <v>0</v>
      </c>
      <c r="AY98" s="138">
        <f>'1.2 - Výměna podloží se s...'!J38</f>
        <v>0</v>
      </c>
      <c r="AZ98" s="138">
        <f>'1.2 - Výměna podloží se s...'!F35</f>
        <v>0</v>
      </c>
      <c r="BA98" s="138">
        <f>'1.2 - Výměna podloží se s...'!F36</f>
        <v>0</v>
      </c>
      <c r="BB98" s="138">
        <f>'1.2 - Výměna podloží se s...'!F37</f>
        <v>0</v>
      </c>
      <c r="BC98" s="138">
        <f>'1.2 - Výměna podloží se s...'!F38</f>
        <v>0</v>
      </c>
      <c r="BD98" s="140">
        <f>'1.2 - Výměna podloží se s...'!F39</f>
        <v>0</v>
      </c>
      <c r="BE98" s="4"/>
      <c r="BT98" s="141" t="s">
        <v>88</v>
      </c>
      <c r="BV98" s="141" t="s">
        <v>81</v>
      </c>
      <c r="BW98" s="141" t="s">
        <v>97</v>
      </c>
      <c r="BX98" s="141" t="s">
        <v>90</v>
      </c>
      <c r="CL98" s="141" t="s">
        <v>1</v>
      </c>
    </row>
    <row r="99" s="7" customFormat="1" ht="16.5" customHeight="1">
      <c r="A99" s="119" t="s">
        <v>83</v>
      </c>
      <c r="B99" s="120"/>
      <c r="C99" s="121"/>
      <c r="D99" s="122" t="s">
        <v>88</v>
      </c>
      <c r="E99" s="122"/>
      <c r="F99" s="122"/>
      <c r="G99" s="122"/>
      <c r="H99" s="122"/>
      <c r="I99" s="123"/>
      <c r="J99" s="122" t="s">
        <v>98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'2 - SO 401 - Přípojka NN'!J30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42">
        <v>0</v>
      </c>
      <c r="AT99" s="143">
        <f>ROUND(SUM(AV99:AW99),2)</f>
        <v>0</v>
      </c>
      <c r="AU99" s="144">
        <f>'2 - SO 401 - Přípojka NN'!P123</f>
        <v>0</v>
      </c>
      <c r="AV99" s="143">
        <f>'2 - SO 401 - Přípojka NN'!J33</f>
        <v>0</v>
      </c>
      <c r="AW99" s="143">
        <f>'2 - SO 401 - Přípojka NN'!J34</f>
        <v>0</v>
      </c>
      <c r="AX99" s="143">
        <f>'2 - SO 401 - Přípojka NN'!J35</f>
        <v>0</v>
      </c>
      <c r="AY99" s="143">
        <f>'2 - SO 401 - Přípojka NN'!J36</f>
        <v>0</v>
      </c>
      <c r="AZ99" s="143">
        <f>'2 - SO 401 - Přípojka NN'!F33</f>
        <v>0</v>
      </c>
      <c r="BA99" s="143">
        <f>'2 - SO 401 - Přípojka NN'!F34</f>
        <v>0</v>
      </c>
      <c r="BB99" s="143">
        <f>'2 - SO 401 - Přípojka NN'!F35</f>
        <v>0</v>
      </c>
      <c r="BC99" s="143">
        <f>'2 - SO 401 - Přípojka NN'!F36</f>
        <v>0</v>
      </c>
      <c r="BD99" s="145">
        <f>'2 - SO 401 - Přípojka NN'!F37</f>
        <v>0</v>
      </c>
      <c r="BE99" s="7"/>
      <c r="BT99" s="131" t="s">
        <v>86</v>
      </c>
      <c r="BV99" s="131" t="s">
        <v>81</v>
      </c>
      <c r="BW99" s="131" t="s">
        <v>99</v>
      </c>
      <c r="BX99" s="131" t="s">
        <v>5</v>
      </c>
      <c r="CL99" s="131" t="s">
        <v>1</v>
      </c>
      <c r="CM99" s="131" t="s">
        <v>88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VwNtVgGuF+fLwvDueNCCt2cmgJdWqBjZFgMhQ235mre/6FnsT86azvVJbblaNTYNNdANI6X/rt6mVNsQybQ1hA==" hashValue="BE0VXNfhwAEylARjGtmnsP2XgJidc05v3xK5YMFEEQ3sZ3o/2dKkq0uWig+708yQ+zzDs3VpAqSdQE9SLXkdX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 - Ostatní a vedlejší ná...'!C2" display="/"/>
    <hyperlink ref="A97" location="'1.1 - Propojka'!C2" display="/"/>
    <hyperlink ref="A98" location="'1.2 - Výměna podloží se s...'!C2" display="/"/>
    <hyperlink ref="A99" location="'2 - SO 401 - Přípojka N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100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Propojka k pěchotnímu srubu Na Trati v Bohumíně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101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102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17. 6. 2020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35</v>
      </c>
      <c r="F21" s="38"/>
      <c r="G21" s="38"/>
      <c r="H21" s="38"/>
      <c r="I21" s="156" t="s">
        <v>28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36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38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39</v>
      </c>
      <c r="E30" s="38"/>
      <c r="F30" s="38"/>
      <c r="G30" s="38"/>
      <c r="H30" s="38"/>
      <c r="I30" s="154"/>
      <c r="J30" s="166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41</v>
      </c>
      <c r="G32" s="38"/>
      <c r="H32" s="38"/>
      <c r="I32" s="168" t="s">
        <v>40</v>
      </c>
      <c r="J32" s="167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43</v>
      </c>
      <c r="E33" s="152" t="s">
        <v>44</v>
      </c>
      <c r="F33" s="170">
        <f>ROUND((SUM(BE118:BE137)),  2)</f>
        <v>0</v>
      </c>
      <c r="G33" s="38"/>
      <c r="H33" s="38"/>
      <c r="I33" s="171">
        <v>0.20999999999999999</v>
      </c>
      <c r="J33" s="170">
        <f>ROUND(((SUM(BE118:BE137))*I33),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45</v>
      </c>
      <c r="F34" s="170">
        <f>ROUND((SUM(BF118:BF137)),  2)</f>
        <v>0</v>
      </c>
      <c r="G34" s="38"/>
      <c r="H34" s="38"/>
      <c r="I34" s="171">
        <v>0.14999999999999999</v>
      </c>
      <c r="J34" s="170">
        <f>ROUND(((SUM(BF118:BF137))*I34),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46</v>
      </c>
      <c r="F35" s="170">
        <f>ROUND((SUM(BG118:BG137)),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47</v>
      </c>
      <c r="F36" s="170">
        <f>ROUND((SUM(BH118:BH137)),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48</v>
      </c>
      <c r="F37" s="170">
        <f>ROUND((SUM(BI118:BI137)),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49</v>
      </c>
      <c r="E39" s="174"/>
      <c r="F39" s="174"/>
      <c r="G39" s="175" t="s">
        <v>50</v>
      </c>
      <c r="H39" s="176" t="s">
        <v>51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Propojka k pěchotnímu srubu Na Trati v Bohumíně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0 - Ostatní a vedlejší náklady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Bohumín</v>
      </c>
      <c r="G89" s="40"/>
      <c r="H89" s="40"/>
      <c r="I89" s="156" t="s">
        <v>22</v>
      </c>
      <c r="J89" s="79" t="str">
        <f>IF(J12="","",J12)</f>
        <v>17. 6. 2020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156" t="s">
        <v>32</v>
      </c>
      <c r="J91" s="36" t="str">
        <f>E21</f>
        <v>Ing. Miroslav Knápek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104</v>
      </c>
      <c r="D94" s="198"/>
      <c r="E94" s="198"/>
      <c r="F94" s="198"/>
      <c r="G94" s="198"/>
      <c r="H94" s="198"/>
      <c r="I94" s="199"/>
      <c r="J94" s="200" t="s">
        <v>105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106</v>
      </c>
      <c r="D96" s="40"/>
      <c r="E96" s="40"/>
      <c r="F96" s="40"/>
      <c r="G96" s="40"/>
      <c r="H96" s="40"/>
      <c r="I96" s="154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202"/>
      <c r="C97" s="203"/>
      <c r="D97" s="204" t="s">
        <v>108</v>
      </c>
      <c r="E97" s="205"/>
      <c r="F97" s="205"/>
      <c r="G97" s="205"/>
      <c r="H97" s="205"/>
      <c r="I97" s="206"/>
      <c r="J97" s="207">
        <f>J119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202"/>
      <c r="C98" s="203"/>
      <c r="D98" s="204" t="s">
        <v>109</v>
      </c>
      <c r="E98" s="205"/>
      <c r="F98" s="205"/>
      <c r="G98" s="205"/>
      <c r="H98" s="205"/>
      <c r="I98" s="206"/>
      <c r="J98" s="207">
        <f>J136</f>
        <v>0</v>
      </c>
      <c r="K98" s="203"/>
      <c r="L98" s="20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5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92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95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110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6" t="str">
        <f>E7</f>
        <v>Propojka k pěchotnímu srubu Na Trati v Bohumíně</v>
      </c>
      <c r="F108" s="32"/>
      <c r="G108" s="32"/>
      <c r="H108" s="32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101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0 - Ostatní a vedlejší náklady</v>
      </c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Bohumín</v>
      </c>
      <c r="G112" s="40"/>
      <c r="H112" s="40"/>
      <c r="I112" s="156" t="s">
        <v>22</v>
      </c>
      <c r="J112" s="79" t="str">
        <f>IF(J12="","",J12)</f>
        <v>17. 6. 2020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Bohumín</v>
      </c>
      <c r="G114" s="40"/>
      <c r="H114" s="40"/>
      <c r="I114" s="156" t="s">
        <v>32</v>
      </c>
      <c r="J114" s="36" t="str">
        <f>E21</f>
        <v>Ing. Miroslav Knápek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156" t="s">
        <v>36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209"/>
      <c r="B117" s="210"/>
      <c r="C117" s="211" t="s">
        <v>111</v>
      </c>
      <c r="D117" s="212" t="s">
        <v>64</v>
      </c>
      <c r="E117" s="212" t="s">
        <v>60</v>
      </c>
      <c r="F117" s="212" t="s">
        <v>61</v>
      </c>
      <c r="G117" s="212" t="s">
        <v>112</v>
      </c>
      <c r="H117" s="212" t="s">
        <v>113</v>
      </c>
      <c r="I117" s="213" t="s">
        <v>114</v>
      </c>
      <c r="J117" s="212" t="s">
        <v>105</v>
      </c>
      <c r="K117" s="214" t="s">
        <v>115</v>
      </c>
      <c r="L117" s="215"/>
      <c r="M117" s="100" t="s">
        <v>1</v>
      </c>
      <c r="N117" s="101" t="s">
        <v>43</v>
      </c>
      <c r="O117" s="101" t="s">
        <v>116</v>
      </c>
      <c r="P117" s="101" t="s">
        <v>117</v>
      </c>
      <c r="Q117" s="101" t="s">
        <v>118</v>
      </c>
      <c r="R117" s="101" t="s">
        <v>119</v>
      </c>
      <c r="S117" s="101" t="s">
        <v>120</v>
      </c>
      <c r="T117" s="102" t="s">
        <v>121</v>
      </c>
      <c r="U117" s="209"/>
      <c r="V117" s="209"/>
      <c r="W117" s="209"/>
      <c r="X117" s="209"/>
      <c r="Y117" s="209"/>
      <c r="Z117" s="209"/>
      <c r="AA117" s="209"/>
      <c r="AB117" s="209"/>
      <c r="AC117" s="209"/>
      <c r="AD117" s="209"/>
      <c r="AE117" s="209"/>
    </row>
    <row r="118" s="2" customFormat="1" ht="22.8" customHeight="1">
      <c r="A118" s="38"/>
      <c r="B118" s="39"/>
      <c r="C118" s="107" t="s">
        <v>122</v>
      </c>
      <c r="D118" s="40"/>
      <c r="E118" s="40"/>
      <c r="F118" s="40"/>
      <c r="G118" s="40"/>
      <c r="H118" s="40"/>
      <c r="I118" s="154"/>
      <c r="J118" s="216">
        <f>BK118</f>
        <v>0</v>
      </c>
      <c r="K118" s="40"/>
      <c r="L118" s="44"/>
      <c r="M118" s="103"/>
      <c r="N118" s="217"/>
      <c r="O118" s="104"/>
      <c r="P118" s="218">
        <f>P119+P136</f>
        <v>0</v>
      </c>
      <c r="Q118" s="104"/>
      <c r="R118" s="218">
        <f>R119+R136</f>
        <v>0</v>
      </c>
      <c r="S118" s="104"/>
      <c r="T118" s="219">
        <f>T119+T136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107</v>
      </c>
      <c r="BK118" s="220">
        <f>BK119+BK136</f>
        <v>0</v>
      </c>
    </row>
    <row r="119" s="11" customFormat="1" ht="25.92" customHeight="1">
      <c r="A119" s="11"/>
      <c r="B119" s="221"/>
      <c r="C119" s="222"/>
      <c r="D119" s="223" t="s">
        <v>78</v>
      </c>
      <c r="E119" s="224" t="s">
        <v>123</v>
      </c>
      <c r="F119" s="224" t="s">
        <v>124</v>
      </c>
      <c r="G119" s="222"/>
      <c r="H119" s="222"/>
      <c r="I119" s="225"/>
      <c r="J119" s="226">
        <f>BK119</f>
        <v>0</v>
      </c>
      <c r="K119" s="222"/>
      <c r="L119" s="227"/>
      <c r="M119" s="228"/>
      <c r="N119" s="229"/>
      <c r="O119" s="229"/>
      <c r="P119" s="230">
        <f>SUM(P120:P135)</f>
        <v>0</v>
      </c>
      <c r="Q119" s="229"/>
      <c r="R119" s="230">
        <f>SUM(R120:R135)</f>
        <v>0</v>
      </c>
      <c r="S119" s="229"/>
      <c r="T119" s="231">
        <f>SUM(T120:T135)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32" t="s">
        <v>125</v>
      </c>
      <c r="AT119" s="233" t="s">
        <v>78</v>
      </c>
      <c r="AU119" s="233" t="s">
        <v>79</v>
      </c>
      <c r="AY119" s="232" t="s">
        <v>126</v>
      </c>
      <c r="BK119" s="234">
        <f>SUM(BK120:BK135)</f>
        <v>0</v>
      </c>
    </row>
    <row r="120" s="2" customFormat="1" ht="16.5" customHeight="1">
      <c r="A120" s="38"/>
      <c r="B120" s="39"/>
      <c r="C120" s="235" t="s">
        <v>86</v>
      </c>
      <c r="D120" s="235" t="s">
        <v>127</v>
      </c>
      <c r="E120" s="236" t="s">
        <v>128</v>
      </c>
      <c r="F120" s="237" t="s">
        <v>129</v>
      </c>
      <c r="G120" s="238" t="s">
        <v>130</v>
      </c>
      <c r="H120" s="239">
        <v>1</v>
      </c>
      <c r="I120" s="240"/>
      <c r="J120" s="241">
        <f>ROUND(I120*H120,2)</f>
        <v>0</v>
      </c>
      <c r="K120" s="237" t="s">
        <v>131</v>
      </c>
      <c r="L120" s="44"/>
      <c r="M120" s="242" t="s">
        <v>1</v>
      </c>
      <c r="N120" s="243" t="s">
        <v>44</v>
      </c>
      <c r="O120" s="91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46" t="s">
        <v>132</v>
      </c>
      <c r="AT120" s="246" t="s">
        <v>127</v>
      </c>
      <c r="AU120" s="246" t="s">
        <v>86</v>
      </c>
      <c r="AY120" s="17" t="s">
        <v>126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17" t="s">
        <v>86</v>
      </c>
      <c r="BK120" s="247">
        <f>ROUND(I120*H120,2)</f>
        <v>0</v>
      </c>
      <c r="BL120" s="17" t="s">
        <v>132</v>
      </c>
      <c r="BM120" s="246" t="s">
        <v>133</v>
      </c>
    </row>
    <row r="121" s="2" customFormat="1">
      <c r="A121" s="38"/>
      <c r="B121" s="39"/>
      <c r="C121" s="40"/>
      <c r="D121" s="248" t="s">
        <v>134</v>
      </c>
      <c r="E121" s="40"/>
      <c r="F121" s="249" t="s">
        <v>135</v>
      </c>
      <c r="G121" s="40"/>
      <c r="H121" s="40"/>
      <c r="I121" s="154"/>
      <c r="J121" s="40"/>
      <c r="K121" s="40"/>
      <c r="L121" s="44"/>
      <c r="M121" s="250"/>
      <c r="N121" s="251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134</v>
      </c>
      <c r="AU121" s="17" t="s">
        <v>86</v>
      </c>
    </row>
    <row r="122" s="2" customFormat="1" ht="16.5" customHeight="1">
      <c r="A122" s="38"/>
      <c r="B122" s="39"/>
      <c r="C122" s="235" t="s">
        <v>88</v>
      </c>
      <c r="D122" s="235" t="s">
        <v>127</v>
      </c>
      <c r="E122" s="236" t="s">
        <v>136</v>
      </c>
      <c r="F122" s="237" t="s">
        <v>137</v>
      </c>
      <c r="G122" s="238" t="s">
        <v>130</v>
      </c>
      <c r="H122" s="239">
        <v>1</v>
      </c>
      <c r="I122" s="240"/>
      <c r="J122" s="241">
        <f>ROUND(I122*H122,2)</f>
        <v>0</v>
      </c>
      <c r="K122" s="237" t="s">
        <v>131</v>
      </c>
      <c r="L122" s="44"/>
      <c r="M122" s="242" t="s">
        <v>1</v>
      </c>
      <c r="N122" s="243" t="s">
        <v>44</v>
      </c>
      <c r="O122" s="91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6" t="s">
        <v>132</v>
      </c>
      <c r="AT122" s="246" t="s">
        <v>127</v>
      </c>
      <c r="AU122" s="246" t="s">
        <v>86</v>
      </c>
      <c r="AY122" s="17" t="s">
        <v>126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7" t="s">
        <v>86</v>
      </c>
      <c r="BK122" s="247">
        <f>ROUND(I122*H122,2)</f>
        <v>0</v>
      </c>
      <c r="BL122" s="17" t="s">
        <v>132</v>
      </c>
      <c r="BM122" s="246" t="s">
        <v>138</v>
      </c>
    </row>
    <row r="123" s="2" customFormat="1">
      <c r="A123" s="38"/>
      <c r="B123" s="39"/>
      <c r="C123" s="40"/>
      <c r="D123" s="248" t="s">
        <v>134</v>
      </c>
      <c r="E123" s="40"/>
      <c r="F123" s="249" t="s">
        <v>139</v>
      </c>
      <c r="G123" s="40"/>
      <c r="H123" s="40"/>
      <c r="I123" s="154"/>
      <c r="J123" s="40"/>
      <c r="K123" s="40"/>
      <c r="L123" s="44"/>
      <c r="M123" s="250"/>
      <c r="N123" s="251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134</v>
      </c>
      <c r="AU123" s="17" t="s">
        <v>86</v>
      </c>
    </row>
    <row r="124" s="2" customFormat="1" ht="16.5" customHeight="1">
      <c r="A124" s="38"/>
      <c r="B124" s="39"/>
      <c r="C124" s="235" t="s">
        <v>140</v>
      </c>
      <c r="D124" s="235" t="s">
        <v>127</v>
      </c>
      <c r="E124" s="236" t="s">
        <v>141</v>
      </c>
      <c r="F124" s="237" t="s">
        <v>142</v>
      </c>
      <c r="G124" s="238" t="s">
        <v>130</v>
      </c>
      <c r="H124" s="239">
        <v>1</v>
      </c>
      <c r="I124" s="240"/>
      <c r="J124" s="241">
        <f>ROUND(I124*H124,2)</f>
        <v>0</v>
      </c>
      <c r="K124" s="237" t="s">
        <v>131</v>
      </c>
      <c r="L124" s="44"/>
      <c r="M124" s="242" t="s">
        <v>1</v>
      </c>
      <c r="N124" s="243" t="s">
        <v>44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132</v>
      </c>
      <c r="AT124" s="246" t="s">
        <v>127</v>
      </c>
      <c r="AU124" s="246" t="s">
        <v>86</v>
      </c>
      <c r="AY124" s="17" t="s">
        <v>126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86</v>
      </c>
      <c r="BK124" s="247">
        <f>ROUND(I124*H124,2)</f>
        <v>0</v>
      </c>
      <c r="BL124" s="17" t="s">
        <v>132</v>
      </c>
      <c r="BM124" s="246" t="s">
        <v>143</v>
      </c>
    </row>
    <row r="125" s="2" customFormat="1">
      <c r="A125" s="38"/>
      <c r="B125" s="39"/>
      <c r="C125" s="40"/>
      <c r="D125" s="248" t="s">
        <v>134</v>
      </c>
      <c r="E125" s="40"/>
      <c r="F125" s="249" t="s">
        <v>144</v>
      </c>
      <c r="G125" s="40"/>
      <c r="H125" s="40"/>
      <c r="I125" s="154"/>
      <c r="J125" s="40"/>
      <c r="K125" s="40"/>
      <c r="L125" s="44"/>
      <c r="M125" s="250"/>
      <c r="N125" s="251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134</v>
      </c>
      <c r="AU125" s="17" t="s">
        <v>86</v>
      </c>
    </row>
    <row r="126" s="2" customFormat="1" ht="16.5" customHeight="1">
      <c r="A126" s="38"/>
      <c r="B126" s="39"/>
      <c r="C126" s="235" t="s">
        <v>125</v>
      </c>
      <c r="D126" s="235" t="s">
        <v>127</v>
      </c>
      <c r="E126" s="236" t="s">
        <v>145</v>
      </c>
      <c r="F126" s="237" t="s">
        <v>146</v>
      </c>
      <c r="G126" s="238" t="s">
        <v>130</v>
      </c>
      <c r="H126" s="239">
        <v>1</v>
      </c>
      <c r="I126" s="240"/>
      <c r="J126" s="241">
        <f>ROUND(I126*H126,2)</f>
        <v>0</v>
      </c>
      <c r="K126" s="237" t="s">
        <v>131</v>
      </c>
      <c r="L126" s="44"/>
      <c r="M126" s="242" t="s">
        <v>1</v>
      </c>
      <c r="N126" s="243" t="s">
        <v>44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132</v>
      </c>
      <c r="AT126" s="246" t="s">
        <v>127</v>
      </c>
      <c r="AU126" s="246" t="s">
        <v>86</v>
      </c>
      <c r="AY126" s="17" t="s">
        <v>126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86</v>
      </c>
      <c r="BK126" s="247">
        <f>ROUND(I126*H126,2)</f>
        <v>0</v>
      </c>
      <c r="BL126" s="17" t="s">
        <v>132</v>
      </c>
      <c r="BM126" s="246" t="s">
        <v>147</v>
      </c>
    </row>
    <row r="127" s="2" customFormat="1">
      <c r="A127" s="38"/>
      <c r="B127" s="39"/>
      <c r="C127" s="40"/>
      <c r="D127" s="248" t="s">
        <v>134</v>
      </c>
      <c r="E127" s="40"/>
      <c r="F127" s="249" t="s">
        <v>148</v>
      </c>
      <c r="G127" s="40"/>
      <c r="H127" s="40"/>
      <c r="I127" s="15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134</v>
      </c>
      <c r="AU127" s="17" t="s">
        <v>86</v>
      </c>
    </row>
    <row r="128" s="2" customFormat="1" ht="16.5" customHeight="1">
      <c r="A128" s="38"/>
      <c r="B128" s="39"/>
      <c r="C128" s="235" t="s">
        <v>149</v>
      </c>
      <c r="D128" s="235" t="s">
        <v>127</v>
      </c>
      <c r="E128" s="236" t="s">
        <v>150</v>
      </c>
      <c r="F128" s="237" t="s">
        <v>151</v>
      </c>
      <c r="G128" s="238" t="s">
        <v>130</v>
      </c>
      <c r="H128" s="239">
        <v>1</v>
      </c>
      <c r="I128" s="240"/>
      <c r="J128" s="241">
        <f>ROUND(I128*H128,2)</f>
        <v>0</v>
      </c>
      <c r="K128" s="237" t="s">
        <v>131</v>
      </c>
      <c r="L128" s="44"/>
      <c r="M128" s="242" t="s">
        <v>1</v>
      </c>
      <c r="N128" s="243" t="s">
        <v>44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132</v>
      </c>
      <c r="AT128" s="246" t="s">
        <v>127</v>
      </c>
      <c r="AU128" s="246" t="s">
        <v>86</v>
      </c>
      <c r="AY128" s="17" t="s">
        <v>126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86</v>
      </c>
      <c r="BK128" s="247">
        <f>ROUND(I128*H128,2)</f>
        <v>0</v>
      </c>
      <c r="BL128" s="17" t="s">
        <v>132</v>
      </c>
      <c r="BM128" s="246" t="s">
        <v>152</v>
      </c>
    </row>
    <row r="129" s="2" customFormat="1">
      <c r="A129" s="38"/>
      <c r="B129" s="39"/>
      <c r="C129" s="40"/>
      <c r="D129" s="248" t="s">
        <v>134</v>
      </c>
      <c r="E129" s="40"/>
      <c r="F129" s="249" t="s">
        <v>153</v>
      </c>
      <c r="G129" s="40"/>
      <c r="H129" s="40"/>
      <c r="I129" s="15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134</v>
      </c>
      <c r="AU129" s="17" t="s">
        <v>86</v>
      </c>
    </row>
    <row r="130" s="2" customFormat="1" ht="16.5" customHeight="1">
      <c r="A130" s="38"/>
      <c r="B130" s="39"/>
      <c r="C130" s="235" t="s">
        <v>154</v>
      </c>
      <c r="D130" s="235" t="s">
        <v>127</v>
      </c>
      <c r="E130" s="236" t="s">
        <v>155</v>
      </c>
      <c r="F130" s="237" t="s">
        <v>156</v>
      </c>
      <c r="G130" s="238" t="s">
        <v>130</v>
      </c>
      <c r="H130" s="239">
        <v>1</v>
      </c>
      <c r="I130" s="240"/>
      <c r="J130" s="241">
        <f>ROUND(I130*H130,2)</f>
        <v>0</v>
      </c>
      <c r="K130" s="237" t="s">
        <v>131</v>
      </c>
      <c r="L130" s="44"/>
      <c r="M130" s="242" t="s">
        <v>1</v>
      </c>
      <c r="N130" s="243" t="s">
        <v>44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132</v>
      </c>
      <c r="AT130" s="246" t="s">
        <v>127</v>
      </c>
      <c r="AU130" s="246" t="s">
        <v>86</v>
      </c>
      <c r="AY130" s="17" t="s">
        <v>126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86</v>
      </c>
      <c r="BK130" s="247">
        <f>ROUND(I130*H130,2)</f>
        <v>0</v>
      </c>
      <c r="BL130" s="17" t="s">
        <v>132</v>
      </c>
      <c r="BM130" s="246" t="s">
        <v>157</v>
      </c>
    </row>
    <row r="131" s="2" customFormat="1">
      <c r="A131" s="38"/>
      <c r="B131" s="39"/>
      <c r="C131" s="40"/>
      <c r="D131" s="248" t="s">
        <v>134</v>
      </c>
      <c r="E131" s="40"/>
      <c r="F131" s="249" t="s">
        <v>158</v>
      </c>
      <c r="G131" s="40"/>
      <c r="H131" s="40"/>
      <c r="I131" s="15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134</v>
      </c>
      <c r="AU131" s="17" t="s">
        <v>86</v>
      </c>
    </row>
    <row r="132" s="2" customFormat="1" ht="16.5" customHeight="1">
      <c r="A132" s="38"/>
      <c r="B132" s="39"/>
      <c r="C132" s="235" t="s">
        <v>159</v>
      </c>
      <c r="D132" s="235" t="s">
        <v>127</v>
      </c>
      <c r="E132" s="236" t="s">
        <v>160</v>
      </c>
      <c r="F132" s="237" t="s">
        <v>161</v>
      </c>
      <c r="G132" s="238" t="s">
        <v>130</v>
      </c>
      <c r="H132" s="239">
        <v>1</v>
      </c>
      <c r="I132" s="240"/>
      <c r="J132" s="241">
        <f>ROUND(I132*H132,2)</f>
        <v>0</v>
      </c>
      <c r="K132" s="237" t="s">
        <v>131</v>
      </c>
      <c r="L132" s="44"/>
      <c r="M132" s="242" t="s">
        <v>1</v>
      </c>
      <c r="N132" s="243" t="s">
        <v>44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132</v>
      </c>
      <c r="AT132" s="246" t="s">
        <v>127</v>
      </c>
      <c r="AU132" s="246" t="s">
        <v>86</v>
      </c>
      <c r="AY132" s="17" t="s">
        <v>126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86</v>
      </c>
      <c r="BK132" s="247">
        <f>ROUND(I132*H132,2)</f>
        <v>0</v>
      </c>
      <c r="BL132" s="17" t="s">
        <v>132</v>
      </c>
      <c r="BM132" s="246" t="s">
        <v>162</v>
      </c>
    </row>
    <row r="133" s="2" customFormat="1">
      <c r="A133" s="38"/>
      <c r="B133" s="39"/>
      <c r="C133" s="40"/>
      <c r="D133" s="248" t="s">
        <v>134</v>
      </c>
      <c r="E133" s="40"/>
      <c r="F133" s="249" t="s">
        <v>163</v>
      </c>
      <c r="G133" s="40"/>
      <c r="H133" s="40"/>
      <c r="I133" s="15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134</v>
      </c>
      <c r="AU133" s="17" t="s">
        <v>86</v>
      </c>
    </row>
    <row r="134" s="2" customFormat="1" ht="16.5" customHeight="1">
      <c r="A134" s="38"/>
      <c r="B134" s="39"/>
      <c r="C134" s="235" t="s">
        <v>164</v>
      </c>
      <c r="D134" s="235" t="s">
        <v>127</v>
      </c>
      <c r="E134" s="236" t="s">
        <v>165</v>
      </c>
      <c r="F134" s="237" t="s">
        <v>166</v>
      </c>
      <c r="G134" s="238" t="s">
        <v>130</v>
      </c>
      <c r="H134" s="239">
        <v>1</v>
      </c>
      <c r="I134" s="240"/>
      <c r="J134" s="241">
        <f>ROUND(I134*H134,2)</f>
        <v>0</v>
      </c>
      <c r="K134" s="237" t="s">
        <v>167</v>
      </c>
      <c r="L134" s="44"/>
      <c r="M134" s="242" t="s">
        <v>1</v>
      </c>
      <c r="N134" s="243" t="s">
        <v>44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132</v>
      </c>
      <c r="AT134" s="246" t="s">
        <v>127</v>
      </c>
      <c r="AU134" s="246" t="s">
        <v>86</v>
      </c>
      <c r="AY134" s="17" t="s">
        <v>126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86</v>
      </c>
      <c r="BK134" s="247">
        <f>ROUND(I134*H134,2)</f>
        <v>0</v>
      </c>
      <c r="BL134" s="17" t="s">
        <v>132</v>
      </c>
      <c r="BM134" s="246" t="s">
        <v>168</v>
      </c>
    </row>
    <row r="135" s="2" customFormat="1">
      <c r="A135" s="38"/>
      <c r="B135" s="39"/>
      <c r="C135" s="40"/>
      <c r="D135" s="248" t="s">
        <v>134</v>
      </c>
      <c r="E135" s="40"/>
      <c r="F135" s="249" t="s">
        <v>169</v>
      </c>
      <c r="G135" s="40"/>
      <c r="H135" s="40"/>
      <c r="I135" s="15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134</v>
      </c>
      <c r="AU135" s="17" t="s">
        <v>86</v>
      </c>
    </row>
    <row r="136" s="11" customFormat="1" ht="25.92" customHeight="1">
      <c r="A136" s="11"/>
      <c r="B136" s="221"/>
      <c r="C136" s="222"/>
      <c r="D136" s="223" t="s">
        <v>78</v>
      </c>
      <c r="E136" s="224" t="s">
        <v>170</v>
      </c>
      <c r="F136" s="224" t="s">
        <v>171</v>
      </c>
      <c r="G136" s="222"/>
      <c r="H136" s="222"/>
      <c r="I136" s="225"/>
      <c r="J136" s="226">
        <f>BK136</f>
        <v>0</v>
      </c>
      <c r="K136" s="222"/>
      <c r="L136" s="227"/>
      <c r="M136" s="228"/>
      <c r="N136" s="229"/>
      <c r="O136" s="229"/>
      <c r="P136" s="230">
        <f>P137</f>
        <v>0</v>
      </c>
      <c r="Q136" s="229"/>
      <c r="R136" s="230">
        <f>R137</f>
        <v>0</v>
      </c>
      <c r="S136" s="229"/>
      <c r="T136" s="231">
        <f>T137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32" t="s">
        <v>149</v>
      </c>
      <c r="AT136" s="233" t="s">
        <v>78</v>
      </c>
      <c r="AU136" s="233" t="s">
        <v>79</v>
      </c>
      <c r="AY136" s="232" t="s">
        <v>126</v>
      </c>
      <c r="BK136" s="234">
        <f>BK137</f>
        <v>0</v>
      </c>
    </row>
    <row r="137" s="2" customFormat="1" ht="33" customHeight="1">
      <c r="A137" s="38"/>
      <c r="B137" s="39"/>
      <c r="C137" s="235" t="s">
        <v>172</v>
      </c>
      <c r="D137" s="235" t="s">
        <v>127</v>
      </c>
      <c r="E137" s="236" t="s">
        <v>173</v>
      </c>
      <c r="F137" s="237" t="s">
        <v>174</v>
      </c>
      <c r="G137" s="238" t="s">
        <v>130</v>
      </c>
      <c r="H137" s="239">
        <v>1</v>
      </c>
      <c r="I137" s="240"/>
      <c r="J137" s="241">
        <f>ROUND(I137*H137,2)</f>
        <v>0</v>
      </c>
      <c r="K137" s="237" t="s">
        <v>131</v>
      </c>
      <c r="L137" s="44"/>
      <c r="M137" s="252" t="s">
        <v>1</v>
      </c>
      <c r="N137" s="253" t="s">
        <v>44</v>
      </c>
      <c r="O137" s="254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132</v>
      </c>
      <c r="AT137" s="246" t="s">
        <v>127</v>
      </c>
      <c r="AU137" s="246" t="s">
        <v>86</v>
      </c>
      <c r="AY137" s="17" t="s">
        <v>126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86</v>
      </c>
      <c r="BK137" s="247">
        <f>ROUND(I137*H137,2)</f>
        <v>0</v>
      </c>
      <c r="BL137" s="17" t="s">
        <v>132</v>
      </c>
      <c r="BM137" s="246" t="s">
        <v>175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192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FYdsOZh4ts0r/xCzGEZ9i6uYis4nr6qBFYuE3QjlHTXnPXBKSXu/v4vyqG9+DJlRhy1XboYPfyyKPF4Wyt620A==" hashValue="OkrOzp3ElCMRcbWHIkPsAEOoJT8tRwFgPWOFmZPfr6O3mNfyBA0fUPs5TBZyplgmK6kAAbfD8zu++OK2Do2xkw==" algorithmName="SHA-512" password="CC35"/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100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Propojka k pěchotnímu srubu Na Trati v Bohumíně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176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177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178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17. 6. 2020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35</v>
      </c>
      <c r="F23" s="38"/>
      <c r="G23" s="38"/>
      <c r="H23" s="38"/>
      <c r="I23" s="156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36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38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39</v>
      </c>
      <c r="E32" s="38"/>
      <c r="F32" s="38"/>
      <c r="G32" s="38"/>
      <c r="H32" s="38"/>
      <c r="I32" s="154"/>
      <c r="J32" s="166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41</v>
      </c>
      <c r="G34" s="38"/>
      <c r="H34" s="38"/>
      <c r="I34" s="168" t="s">
        <v>40</v>
      </c>
      <c r="J34" s="167" t="s">
        <v>42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43</v>
      </c>
      <c r="E35" s="152" t="s">
        <v>44</v>
      </c>
      <c r="F35" s="170">
        <f>ROUND((SUM(BE125:BE194)),  2)</f>
        <v>0</v>
      </c>
      <c r="G35" s="38"/>
      <c r="H35" s="38"/>
      <c r="I35" s="171">
        <v>0.20999999999999999</v>
      </c>
      <c r="J35" s="170">
        <f>ROUND(((SUM(BE125:BE194))*I35),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45</v>
      </c>
      <c r="F36" s="170">
        <f>ROUND((SUM(BF125:BF194)),  2)</f>
        <v>0</v>
      </c>
      <c r="G36" s="38"/>
      <c r="H36" s="38"/>
      <c r="I36" s="171">
        <v>0.14999999999999999</v>
      </c>
      <c r="J36" s="170">
        <f>ROUND(((SUM(BF125:BF194))*I36),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46</v>
      </c>
      <c r="F37" s="170">
        <f>ROUND((SUM(BG125:BG194)),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47</v>
      </c>
      <c r="F38" s="170">
        <f>ROUND((SUM(BH125:BH194)),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48</v>
      </c>
      <c r="F39" s="170">
        <f>ROUND((SUM(BI125:BI194)),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49</v>
      </c>
      <c r="E41" s="174"/>
      <c r="F41" s="174"/>
      <c r="G41" s="175" t="s">
        <v>50</v>
      </c>
      <c r="H41" s="176" t="s">
        <v>51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Propojka k pěchotnímu srubu Na Trati v Bohumíně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176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177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1.1 - Propojka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Bohumín</v>
      </c>
      <c r="G91" s="40"/>
      <c r="H91" s="40"/>
      <c r="I91" s="156" t="s">
        <v>22</v>
      </c>
      <c r="J91" s="79" t="str">
        <f>IF(J14="","",J14)</f>
        <v>17. 6. 2020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Bohumín</v>
      </c>
      <c r="G93" s="40"/>
      <c r="H93" s="40"/>
      <c r="I93" s="156" t="s">
        <v>32</v>
      </c>
      <c r="J93" s="36" t="str">
        <f>E23</f>
        <v>Ing. Miroslav Knápek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36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104</v>
      </c>
      <c r="D96" s="198"/>
      <c r="E96" s="198"/>
      <c r="F96" s="198"/>
      <c r="G96" s="198"/>
      <c r="H96" s="198"/>
      <c r="I96" s="199"/>
      <c r="J96" s="200" t="s">
        <v>105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106</v>
      </c>
      <c r="D98" s="40"/>
      <c r="E98" s="40"/>
      <c r="F98" s="40"/>
      <c r="G98" s="40"/>
      <c r="H98" s="40"/>
      <c r="I98" s="154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107</v>
      </c>
    </row>
    <row r="99" s="9" customFormat="1" ht="24.96" customHeight="1">
      <c r="A99" s="9"/>
      <c r="B99" s="202"/>
      <c r="C99" s="203"/>
      <c r="D99" s="204" t="s">
        <v>179</v>
      </c>
      <c r="E99" s="205"/>
      <c r="F99" s="205"/>
      <c r="G99" s="205"/>
      <c r="H99" s="205"/>
      <c r="I99" s="206"/>
      <c r="J99" s="207">
        <f>J126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57"/>
      <c r="C100" s="133"/>
      <c r="D100" s="258" t="s">
        <v>180</v>
      </c>
      <c r="E100" s="259"/>
      <c r="F100" s="259"/>
      <c r="G100" s="259"/>
      <c r="H100" s="259"/>
      <c r="I100" s="260"/>
      <c r="J100" s="261">
        <f>J127</f>
        <v>0</v>
      </c>
      <c r="K100" s="133"/>
      <c r="L100" s="26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57"/>
      <c r="C101" s="133"/>
      <c r="D101" s="258" t="s">
        <v>181</v>
      </c>
      <c r="E101" s="259"/>
      <c r="F101" s="259"/>
      <c r="G101" s="259"/>
      <c r="H101" s="259"/>
      <c r="I101" s="260"/>
      <c r="J101" s="261">
        <f>J169</f>
        <v>0</v>
      </c>
      <c r="K101" s="133"/>
      <c r="L101" s="26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57"/>
      <c r="C102" s="133"/>
      <c r="D102" s="258" t="s">
        <v>182</v>
      </c>
      <c r="E102" s="259"/>
      <c r="F102" s="259"/>
      <c r="G102" s="259"/>
      <c r="H102" s="259"/>
      <c r="I102" s="260"/>
      <c r="J102" s="261">
        <f>J182</f>
        <v>0</v>
      </c>
      <c r="K102" s="133"/>
      <c r="L102" s="26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57"/>
      <c r="C103" s="133"/>
      <c r="D103" s="258" t="s">
        <v>183</v>
      </c>
      <c r="E103" s="259"/>
      <c r="F103" s="259"/>
      <c r="G103" s="259"/>
      <c r="H103" s="259"/>
      <c r="I103" s="260"/>
      <c r="J103" s="261">
        <f>J193</f>
        <v>0</v>
      </c>
      <c r="K103" s="133"/>
      <c r="L103" s="26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2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5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110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96" t="str">
        <f>E7</f>
        <v>Propojka k pěchotnímu srubu Na Trati v Bohumíně</v>
      </c>
      <c r="F113" s="32"/>
      <c r="G113" s="32"/>
      <c r="H113" s="32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101</v>
      </c>
      <c r="D114" s="22"/>
      <c r="E114" s="22"/>
      <c r="F114" s="22"/>
      <c r="G114" s="22"/>
      <c r="H114" s="22"/>
      <c r="I114" s="146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96" t="s">
        <v>176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177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1.1 - Propojka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Bohumín</v>
      </c>
      <c r="G119" s="40"/>
      <c r="H119" s="40"/>
      <c r="I119" s="156" t="s">
        <v>22</v>
      </c>
      <c r="J119" s="79" t="str">
        <f>IF(J14="","",J14)</f>
        <v>17. 6. 2020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>Město Bohumín</v>
      </c>
      <c r="G121" s="40"/>
      <c r="H121" s="40"/>
      <c r="I121" s="156" t="s">
        <v>32</v>
      </c>
      <c r="J121" s="36" t="str">
        <f>E23</f>
        <v>Ing. Miroslav Knápek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IF(E20="","",E20)</f>
        <v>Vyplň údaj</v>
      </c>
      <c r="G122" s="40"/>
      <c r="H122" s="40"/>
      <c r="I122" s="156" t="s">
        <v>36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209"/>
      <c r="B124" s="210"/>
      <c r="C124" s="211" t="s">
        <v>111</v>
      </c>
      <c r="D124" s="212" t="s">
        <v>64</v>
      </c>
      <c r="E124" s="212" t="s">
        <v>60</v>
      </c>
      <c r="F124" s="212" t="s">
        <v>61</v>
      </c>
      <c r="G124" s="212" t="s">
        <v>112</v>
      </c>
      <c r="H124" s="212" t="s">
        <v>113</v>
      </c>
      <c r="I124" s="213" t="s">
        <v>114</v>
      </c>
      <c r="J124" s="212" t="s">
        <v>105</v>
      </c>
      <c r="K124" s="214" t="s">
        <v>115</v>
      </c>
      <c r="L124" s="215"/>
      <c r="M124" s="100" t="s">
        <v>1</v>
      </c>
      <c r="N124" s="101" t="s">
        <v>43</v>
      </c>
      <c r="O124" s="101" t="s">
        <v>116</v>
      </c>
      <c r="P124" s="101" t="s">
        <v>117</v>
      </c>
      <c r="Q124" s="101" t="s">
        <v>118</v>
      </c>
      <c r="R124" s="101" t="s">
        <v>119</v>
      </c>
      <c r="S124" s="101" t="s">
        <v>120</v>
      </c>
      <c r="T124" s="102" t="s">
        <v>121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8"/>
      <c r="B125" s="39"/>
      <c r="C125" s="107" t="s">
        <v>122</v>
      </c>
      <c r="D125" s="40"/>
      <c r="E125" s="40"/>
      <c r="F125" s="40"/>
      <c r="G125" s="40"/>
      <c r="H125" s="40"/>
      <c r="I125" s="154"/>
      <c r="J125" s="216">
        <f>BK125</f>
        <v>0</v>
      </c>
      <c r="K125" s="40"/>
      <c r="L125" s="44"/>
      <c r="M125" s="103"/>
      <c r="N125" s="217"/>
      <c r="O125" s="104"/>
      <c r="P125" s="218">
        <f>P126</f>
        <v>0</v>
      </c>
      <c r="Q125" s="104"/>
      <c r="R125" s="218">
        <f>R126</f>
        <v>227.82261</v>
      </c>
      <c r="S125" s="104"/>
      <c r="T125" s="219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78</v>
      </c>
      <c r="AU125" s="17" t="s">
        <v>107</v>
      </c>
      <c r="BK125" s="220">
        <f>BK126</f>
        <v>0</v>
      </c>
    </row>
    <row r="126" s="11" customFormat="1" ht="25.92" customHeight="1">
      <c r="A126" s="11"/>
      <c r="B126" s="221"/>
      <c r="C126" s="222"/>
      <c r="D126" s="223" t="s">
        <v>78</v>
      </c>
      <c r="E126" s="224" t="s">
        <v>184</v>
      </c>
      <c r="F126" s="224" t="s">
        <v>185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P127+P169+P182+P193</f>
        <v>0</v>
      </c>
      <c r="Q126" s="229"/>
      <c r="R126" s="230">
        <f>R127+R169+R182+R193</f>
        <v>227.82261</v>
      </c>
      <c r="S126" s="229"/>
      <c r="T126" s="231">
        <f>T127+T169+T182+T193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2" t="s">
        <v>86</v>
      </c>
      <c r="AT126" s="233" t="s">
        <v>78</v>
      </c>
      <c r="AU126" s="233" t="s">
        <v>79</v>
      </c>
      <c r="AY126" s="232" t="s">
        <v>126</v>
      </c>
      <c r="BK126" s="234">
        <f>BK127+BK169+BK182+BK193</f>
        <v>0</v>
      </c>
    </row>
    <row r="127" s="11" customFormat="1" ht="22.8" customHeight="1">
      <c r="A127" s="11"/>
      <c r="B127" s="221"/>
      <c r="C127" s="222"/>
      <c r="D127" s="223" t="s">
        <v>78</v>
      </c>
      <c r="E127" s="263" t="s">
        <v>86</v>
      </c>
      <c r="F127" s="263" t="s">
        <v>186</v>
      </c>
      <c r="G127" s="222"/>
      <c r="H127" s="222"/>
      <c r="I127" s="225"/>
      <c r="J127" s="264">
        <f>BK127</f>
        <v>0</v>
      </c>
      <c r="K127" s="222"/>
      <c r="L127" s="227"/>
      <c r="M127" s="228"/>
      <c r="N127" s="229"/>
      <c r="O127" s="229"/>
      <c r="P127" s="230">
        <f>SUM(P128:P168)</f>
        <v>0</v>
      </c>
      <c r="Q127" s="229"/>
      <c r="R127" s="230">
        <f>SUM(R128:R168)</f>
        <v>0.0021000000000000003</v>
      </c>
      <c r="S127" s="229"/>
      <c r="T127" s="231">
        <f>SUM(T128:T168)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2" t="s">
        <v>86</v>
      </c>
      <c r="AT127" s="233" t="s">
        <v>78</v>
      </c>
      <c r="AU127" s="233" t="s">
        <v>86</v>
      </c>
      <c r="AY127" s="232" t="s">
        <v>126</v>
      </c>
      <c r="BK127" s="234">
        <f>SUM(BK128:BK168)</f>
        <v>0</v>
      </c>
    </row>
    <row r="128" s="2" customFormat="1" ht="21.75" customHeight="1">
      <c r="A128" s="38"/>
      <c r="B128" s="39"/>
      <c r="C128" s="235" t="s">
        <v>86</v>
      </c>
      <c r="D128" s="235" t="s">
        <v>127</v>
      </c>
      <c r="E128" s="236" t="s">
        <v>187</v>
      </c>
      <c r="F128" s="237" t="s">
        <v>188</v>
      </c>
      <c r="G128" s="238" t="s">
        <v>189</v>
      </c>
      <c r="H128" s="239">
        <v>60</v>
      </c>
      <c r="I128" s="240"/>
      <c r="J128" s="241">
        <f>ROUND(I128*H128,2)</f>
        <v>0</v>
      </c>
      <c r="K128" s="237" t="s">
        <v>131</v>
      </c>
      <c r="L128" s="44"/>
      <c r="M128" s="242" t="s">
        <v>1</v>
      </c>
      <c r="N128" s="243" t="s">
        <v>44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125</v>
      </c>
      <c r="AT128" s="246" t="s">
        <v>127</v>
      </c>
      <c r="AU128" s="246" t="s">
        <v>88</v>
      </c>
      <c r="AY128" s="17" t="s">
        <v>126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86</v>
      </c>
      <c r="BK128" s="247">
        <f>ROUND(I128*H128,2)</f>
        <v>0</v>
      </c>
      <c r="BL128" s="17" t="s">
        <v>125</v>
      </c>
      <c r="BM128" s="246" t="s">
        <v>190</v>
      </c>
    </row>
    <row r="129" s="13" customFormat="1">
      <c r="A129" s="13"/>
      <c r="B129" s="265"/>
      <c r="C129" s="266"/>
      <c r="D129" s="248" t="s">
        <v>191</v>
      </c>
      <c r="E129" s="267" t="s">
        <v>1</v>
      </c>
      <c r="F129" s="268" t="s">
        <v>192</v>
      </c>
      <c r="G129" s="266"/>
      <c r="H129" s="269">
        <v>60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5" t="s">
        <v>191</v>
      </c>
      <c r="AU129" s="275" t="s">
        <v>88</v>
      </c>
      <c r="AV129" s="13" t="s">
        <v>88</v>
      </c>
      <c r="AW129" s="13" t="s">
        <v>34</v>
      </c>
      <c r="AX129" s="13" t="s">
        <v>79</v>
      </c>
      <c r="AY129" s="275" t="s">
        <v>126</v>
      </c>
    </row>
    <row r="130" s="14" customFormat="1">
      <c r="A130" s="14"/>
      <c r="B130" s="276"/>
      <c r="C130" s="277"/>
      <c r="D130" s="248" t="s">
        <v>191</v>
      </c>
      <c r="E130" s="278" t="s">
        <v>1</v>
      </c>
      <c r="F130" s="279" t="s">
        <v>193</v>
      </c>
      <c r="G130" s="277"/>
      <c r="H130" s="280">
        <v>60</v>
      </c>
      <c r="I130" s="281"/>
      <c r="J130" s="277"/>
      <c r="K130" s="277"/>
      <c r="L130" s="282"/>
      <c r="M130" s="283"/>
      <c r="N130" s="284"/>
      <c r="O130" s="284"/>
      <c r="P130" s="284"/>
      <c r="Q130" s="284"/>
      <c r="R130" s="284"/>
      <c r="S130" s="284"/>
      <c r="T130" s="28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6" t="s">
        <v>191</v>
      </c>
      <c r="AU130" s="286" t="s">
        <v>88</v>
      </c>
      <c r="AV130" s="14" t="s">
        <v>125</v>
      </c>
      <c r="AW130" s="14" t="s">
        <v>34</v>
      </c>
      <c r="AX130" s="14" t="s">
        <v>86</v>
      </c>
      <c r="AY130" s="286" t="s">
        <v>126</v>
      </c>
    </row>
    <row r="131" s="2" customFormat="1" ht="33" customHeight="1">
      <c r="A131" s="38"/>
      <c r="B131" s="39"/>
      <c r="C131" s="235" t="s">
        <v>88</v>
      </c>
      <c r="D131" s="235" t="s">
        <v>127</v>
      </c>
      <c r="E131" s="236" t="s">
        <v>194</v>
      </c>
      <c r="F131" s="237" t="s">
        <v>195</v>
      </c>
      <c r="G131" s="238" t="s">
        <v>196</v>
      </c>
      <c r="H131" s="239">
        <v>151</v>
      </c>
      <c r="I131" s="240"/>
      <c r="J131" s="241">
        <f>ROUND(I131*H131,2)</f>
        <v>0</v>
      </c>
      <c r="K131" s="237" t="s">
        <v>131</v>
      </c>
      <c r="L131" s="44"/>
      <c r="M131" s="242" t="s">
        <v>1</v>
      </c>
      <c r="N131" s="243" t="s">
        <v>44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125</v>
      </c>
      <c r="AT131" s="246" t="s">
        <v>127</v>
      </c>
      <c r="AU131" s="246" t="s">
        <v>88</v>
      </c>
      <c r="AY131" s="17" t="s">
        <v>126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86</v>
      </c>
      <c r="BK131" s="247">
        <f>ROUND(I131*H131,2)</f>
        <v>0</v>
      </c>
      <c r="BL131" s="17" t="s">
        <v>125</v>
      </c>
      <c r="BM131" s="246" t="s">
        <v>197</v>
      </c>
    </row>
    <row r="132" s="13" customFormat="1">
      <c r="A132" s="13"/>
      <c r="B132" s="265"/>
      <c r="C132" s="266"/>
      <c r="D132" s="248" t="s">
        <v>191</v>
      </c>
      <c r="E132" s="267" t="s">
        <v>1</v>
      </c>
      <c r="F132" s="268" t="s">
        <v>198</v>
      </c>
      <c r="G132" s="266"/>
      <c r="H132" s="269">
        <v>160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5" t="s">
        <v>191</v>
      </c>
      <c r="AU132" s="275" t="s">
        <v>88</v>
      </c>
      <c r="AV132" s="13" t="s">
        <v>88</v>
      </c>
      <c r="AW132" s="13" t="s">
        <v>34</v>
      </c>
      <c r="AX132" s="13" t="s">
        <v>79</v>
      </c>
      <c r="AY132" s="275" t="s">
        <v>126</v>
      </c>
    </row>
    <row r="133" s="13" customFormat="1">
      <c r="A133" s="13"/>
      <c r="B133" s="265"/>
      <c r="C133" s="266"/>
      <c r="D133" s="248" t="s">
        <v>191</v>
      </c>
      <c r="E133" s="267" t="s">
        <v>1</v>
      </c>
      <c r="F133" s="268" t="s">
        <v>199</v>
      </c>
      <c r="G133" s="266"/>
      <c r="H133" s="269">
        <v>-9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5" t="s">
        <v>191</v>
      </c>
      <c r="AU133" s="275" t="s">
        <v>88</v>
      </c>
      <c r="AV133" s="13" t="s">
        <v>88</v>
      </c>
      <c r="AW133" s="13" t="s">
        <v>34</v>
      </c>
      <c r="AX133" s="13" t="s">
        <v>79</v>
      </c>
      <c r="AY133" s="275" t="s">
        <v>126</v>
      </c>
    </row>
    <row r="134" s="14" customFormat="1">
      <c r="A134" s="14"/>
      <c r="B134" s="276"/>
      <c r="C134" s="277"/>
      <c r="D134" s="248" t="s">
        <v>191</v>
      </c>
      <c r="E134" s="278" t="s">
        <v>1</v>
      </c>
      <c r="F134" s="279" t="s">
        <v>193</v>
      </c>
      <c r="G134" s="277"/>
      <c r="H134" s="280">
        <v>151</v>
      </c>
      <c r="I134" s="281"/>
      <c r="J134" s="277"/>
      <c r="K134" s="277"/>
      <c r="L134" s="282"/>
      <c r="M134" s="283"/>
      <c r="N134" s="284"/>
      <c r="O134" s="284"/>
      <c r="P134" s="284"/>
      <c r="Q134" s="284"/>
      <c r="R134" s="284"/>
      <c r="S134" s="284"/>
      <c r="T134" s="28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6" t="s">
        <v>191</v>
      </c>
      <c r="AU134" s="286" t="s">
        <v>88</v>
      </c>
      <c r="AV134" s="14" t="s">
        <v>125</v>
      </c>
      <c r="AW134" s="14" t="s">
        <v>34</v>
      </c>
      <c r="AX134" s="14" t="s">
        <v>86</v>
      </c>
      <c r="AY134" s="286" t="s">
        <v>126</v>
      </c>
    </row>
    <row r="135" s="2" customFormat="1" ht="21.75" customHeight="1">
      <c r="A135" s="38"/>
      <c r="B135" s="39"/>
      <c r="C135" s="235" t="s">
        <v>140</v>
      </c>
      <c r="D135" s="235" t="s">
        <v>127</v>
      </c>
      <c r="E135" s="236" t="s">
        <v>200</v>
      </c>
      <c r="F135" s="237" t="s">
        <v>201</v>
      </c>
      <c r="G135" s="238" t="s">
        <v>196</v>
      </c>
      <c r="H135" s="239">
        <v>151</v>
      </c>
      <c r="I135" s="240"/>
      <c r="J135" s="241">
        <f>ROUND(I135*H135,2)</f>
        <v>0</v>
      </c>
      <c r="K135" s="237" t="s">
        <v>131</v>
      </c>
      <c r="L135" s="44"/>
      <c r="M135" s="242" t="s">
        <v>1</v>
      </c>
      <c r="N135" s="243" t="s">
        <v>44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125</v>
      </c>
      <c r="AT135" s="246" t="s">
        <v>127</v>
      </c>
      <c r="AU135" s="246" t="s">
        <v>88</v>
      </c>
      <c r="AY135" s="17" t="s">
        <v>126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86</v>
      </c>
      <c r="BK135" s="247">
        <f>ROUND(I135*H135,2)</f>
        <v>0</v>
      </c>
      <c r="BL135" s="17" t="s">
        <v>125</v>
      </c>
      <c r="BM135" s="246" t="s">
        <v>202</v>
      </c>
    </row>
    <row r="136" s="13" customFormat="1">
      <c r="A136" s="13"/>
      <c r="B136" s="265"/>
      <c r="C136" s="266"/>
      <c r="D136" s="248" t="s">
        <v>191</v>
      </c>
      <c r="E136" s="267" t="s">
        <v>1</v>
      </c>
      <c r="F136" s="268" t="s">
        <v>203</v>
      </c>
      <c r="G136" s="266"/>
      <c r="H136" s="269">
        <v>151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5" t="s">
        <v>191</v>
      </c>
      <c r="AU136" s="275" t="s">
        <v>88</v>
      </c>
      <c r="AV136" s="13" t="s">
        <v>88</v>
      </c>
      <c r="AW136" s="13" t="s">
        <v>34</v>
      </c>
      <c r="AX136" s="13" t="s">
        <v>79</v>
      </c>
      <c r="AY136" s="275" t="s">
        <v>126</v>
      </c>
    </row>
    <row r="137" s="14" customFormat="1">
      <c r="A137" s="14"/>
      <c r="B137" s="276"/>
      <c r="C137" s="277"/>
      <c r="D137" s="248" t="s">
        <v>191</v>
      </c>
      <c r="E137" s="278" t="s">
        <v>1</v>
      </c>
      <c r="F137" s="279" t="s">
        <v>193</v>
      </c>
      <c r="G137" s="277"/>
      <c r="H137" s="280">
        <v>151</v>
      </c>
      <c r="I137" s="281"/>
      <c r="J137" s="277"/>
      <c r="K137" s="277"/>
      <c r="L137" s="282"/>
      <c r="M137" s="283"/>
      <c r="N137" s="284"/>
      <c r="O137" s="284"/>
      <c r="P137" s="284"/>
      <c r="Q137" s="284"/>
      <c r="R137" s="284"/>
      <c r="S137" s="284"/>
      <c r="T137" s="28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6" t="s">
        <v>191</v>
      </c>
      <c r="AU137" s="286" t="s">
        <v>88</v>
      </c>
      <c r="AV137" s="14" t="s">
        <v>125</v>
      </c>
      <c r="AW137" s="14" t="s">
        <v>34</v>
      </c>
      <c r="AX137" s="14" t="s">
        <v>86</v>
      </c>
      <c r="AY137" s="286" t="s">
        <v>126</v>
      </c>
    </row>
    <row r="138" s="2" customFormat="1" ht="21.75" customHeight="1">
      <c r="A138" s="38"/>
      <c r="B138" s="39"/>
      <c r="C138" s="235" t="s">
        <v>125</v>
      </c>
      <c r="D138" s="235" t="s">
        <v>127</v>
      </c>
      <c r="E138" s="236" t="s">
        <v>204</v>
      </c>
      <c r="F138" s="237" t="s">
        <v>205</v>
      </c>
      <c r="G138" s="238" t="s">
        <v>196</v>
      </c>
      <c r="H138" s="239">
        <v>18</v>
      </c>
      <c r="I138" s="240"/>
      <c r="J138" s="241">
        <f>ROUND(I138*H138,2)</f>
        <v>0</v>
      </c>
      <c r="K138" s="237" t="s">
        <v>131</v>
      </c>
      <c r="L138" s="44"/>
      <c r="M138" s="242" t="s">
        <v>1</v>
      </c>
      <c r="N138" s="243" t="s">
        <v>44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125</v>
      </c>
      <c r="AT138" s="246" t="s">
        <v>127</v>
      </c>
      <c r="AU138" s="246" t="s">
        <v>88</v>
      </c>
      <c r="AY138" s="17" t="s">
        <v>126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86</v>
      </c>
      <c r="BK138" s="247">
        <f>ROUND(I138*H138,2)</f>
        <v>0</v>
      </c>
      <c r="BL138" s="17" t="s">
        <v>125</v>
      </c>
      <c r="BM138" s="246" t="s">
        <v>206</v>
      </c>
    </row>
    <row r="139" s="13" customFormat="1">
      <c r="A139" s="13"/>
      <c r="B139" s="265"/>
      <c r="C139" s="266"/>
      <c r="D139" s="248" t="s">
        <v>191</v>
      </c>
      <c r="E139" s="267" t="s">
        <v>1</v>
      </c>
      <c r="F139" s="268" t="s">
        <v>207</v>
      </c>
      <c r="G139" s="266"/>
      <c r="H139" s="269">
        <v>9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5" t="s">
        <v>191</v>
      </c>
      <c r="AU139" s="275" t="s">
        <v>88</v>
      </c>
      <c r="AV139" s="13" t="s">
        <v>88</v>
      </c>
      <c r="AW139" s="13" t="s">
        <v>34</v>
      </c>
      <c r="AX139" s="13" t="s">
        <v>79</v>
      </c>
      <c r="AY139" s="275" t="s">
        <v>126</v>
      </c>
    </row>
    <row r="140" s="13" customFormat="1">
      <c r="A140" s="13"/>
      <c r="B140" s="265"/>
      <c r="C140" s="266"/>
      <c r="D140" s="248" t="s">
        <v>191</v>
      </c>
      <c r="E140" s="267" t="s">
        <v>1</v>
      </c>
      <c r="F140" s="268" t="s">
        <v>208</v>
      </c>
      <c r="G140" s="266"/>
      <c r="H140" s="269">
        <v>9</v>
      </c>
      <c r="I140" s="270"/>
      <c r="J140" s="266"/>
      <c r="K140" s="266"/>
      <c r="L140" s="271"/>
      <c r="M140" s="272"/>
      <c r="N140" s="273"/>
      <c r="O140" s="273"/>
      <c r="P140" s="273"/>
      <c r="Q140" s="273"/>
      <c r="R140" s="273"/>
      <c r="S140" s="273"/>
      <c r="T140" s="27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5" t="s">
        <v>191</v>
      </c>
      <c r="AU140" s="275" t="s">
        <v>88</v>
      </c>
      <c r="AV140" s="13" t="s">
        <v>88</v>
      </c>
      <c r="AW140" s="13" t="s">
        <v>34</v>
      </c>
      <c r="AX140" s="13" t="s">
        <v>79</v>
      </c>
      <c r="AY140" s="275" t="s">
        <v>126</v>
      </c>
    </row>
    <row r="141" s="14" customFormat="1">
      <c r="A141" s="14"/>
      <c r="B141" s="276"/>
      <c r="C141" s="277"/>
      <c r="D141" s="248" t="s">
        <v>191</v>
      </c>
      <c r="E141" s="278" t="s">
        <v>1</v>
      </c>
      <c r="F141" s="279" t="s">
        <v>193</v>
      </c>
      <c r="G141" s="277"/>
      <c r="H141" s="280">
        <v>18</v>
      </c>
      <c r="I141" s="281"/>
      <c r="J141" s="277"/>
      <c r="K141" s="277"/>
      <c r="L141" s="282"/>
      <c r="M141" s="283"/>
      <c r="N141" s="284"/>
      <c r="O141" s="284"/>
      <c r="P141" s="284"/>
      <c r="Q141" s="284"/>
      <c r="R141" s="284"/>
      <c r="S141" s="284"/>
      <c r="T141" s="28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6" t="s">
        <v>191</v>
      </c>
      <c r="AU141" s="286" t="s">
        <v>88</v>
      </c>
      <c r="AV141" s="14" t="s">
        <v>125</v>
      </c>
      <c r="AW141" s="14" t="s">
        <v>34</v>
      </c>
      <c r="AX141" s="14" t="s">
        <v>86</v>
      </c>
      <c r="AY141" s="286" t="s">
        <v>126</v>
      </c>
    </row>
    <row r="142" s="2" customFormat="1" ht="21.75" customHeight="1">
      <c r="A142" s="38"/>
      <c r="B142" s="39"/>
      <c r="C142" s="235" t="s">
        <v>149</v>
      </c>
      <c r="D142" s="235" t="s">
        <v>127</v>
      </c>
      <c r="E142" s="236" t="s">
        <v>209</v>
      </c>
      <c r="F142" s="237" t="s">
        <v>210</v>
      </c>
      <c r="G142" s="238" t="s">
        <v>196</v>
      </c>
      <c r="H142" s="239">
        <v>9</v>
      </c>
      <c r="I142" s="240"/>
      <c r="J142" s="241">
        <f>ROUND(I142*H142,2)</f>
        <v>0</v>
      </c>
      <c r="K142" s="237" t="s">
        <v>131</v>
      </c>
      <c r="L142" s="44"/>
      <c r="M142" s="242" t="s">
        <v>1</v>
      </c>
      <c r="N142" s="243" t="s">
        <v>44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125</v>
      </c>
      <c r="AT142" s="246" t="s">
        <v>127</v>
      </c>
      <c r="AU142" s="246" t="s">
        <v>88</v>
      </c>
      <c r="AY142" s="17" t="s">
        <v>126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86</v>
      </c>
      <c r="BK142" s="247">
        <f>ROUND(I142*H142,2)</f>
        <v>0</v>
      </c>
      <c r="BL142" s="17" t="s">
        <v>125</v>
      </c>
      <c r="BM142" s="246" t="s">
        <v>211</v>
      </c>
    </row>
    <row r="143" s="13" customFormat="1">
      <c r="A143" s="13"/>
      <c r="B143" s="265"/>
      <c r="C143" s="266"/>
      <c r="D143" s="248" t="s">
        <v>191</v>
      </c>
      <c r="E143" s="267" t="s">
        <v>1</v>
      </c>
      <c r="F143" s="268" t="s">
        <v>212</v>
      </c>
      <c r="G143" s="266"/>
      <c r="H143" s="269">
        <v>9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5" t="s">
        <v>191</v>
      </c>
      <c r="AU143" s="275" t="s">
        <v>88</v>
      </c>
      <c r="AV143" s="13" t="s">
        <v>88</v>
      </c>
      <c r="AW143" s="13" t="s">
        <v>34</v>
      </c>
      <c r="AX143" s="13" t="s">
        <v>79</v>
      </c>
      <c r="AY143" s="275" t="s">
        <v>126</v>
      </c>
    </row>
    <row r="144" s="14" customFormat="1">
      <c r="A144" s="14"/>
      <c r="B144" s="276"/>
      <c r="C144" s="277"/>
      <c r="D144" s="248" t="s">
        <v>191</v>
      </c>
      <c r="E144" s="278" t="s">
        <v>1</v>
      </c>
      <c r="F144" s="279" t="s">
        <v>193</v>
      </c>
      <c r="G144" s="277"/>
      <c r="H144" s="280">
        <v>9</v>
      </c>
      <c r="I144" s="281"/>
      <c r="J144" s="277"/>
      <c r="K144" s="277"/>
      <c r="L144" s="282"/>
      <c r="M144" s="283"/>
      <c r="N144" s="284"/>
      <c r="O144" s="284"/>
      <c r="P144" s="284"/>
      <c r="Q144" s="284"/>
      <c r="R144" s="284"/>
      <c r="S144" s="284"/>
      <c r="T144" s="28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6" t="s">
        <v>191</v>
      </c>
      <c r="AU144" s="286" t="s">
        <v>88</v>
      </c>
      <c r="AV144" s="14" t="s">
        <v>125</v>
      </c>
      <c r="AW144" s="14" t="s">
        <v>34</v>
      </c>
      <c r="AX144" s="14" t="s">
        <v>86</v>
      </c>
      <c r="AY144" s="286" t="s">
        <v>126</v>
      </c>
    </row>
    <row r="145" s="2" customFormat="1" ht="21.75" customHeight="1">
      <c r="A145" s="38"/>
      <c r="B145" s="39"/>
      <c r="C145" s="235" t="s">
        <v>154</v>
      </c>
      <c r="D145" s="235" t="s">
        <v>127</v>
      </c>
      <c r="E145" s="236" t="s">
        <v>213</v>
      </c>
      <c r="F145" s="237" t="s">
        <v>214</v>
      </c>
      <c r="G145" s="238" t="s">
        <v>189</v>
      </c>
      <c r="H145" s="239">
        <v>660</v>
      </c>
      <c r="I145" s="240"/>
      <c r="J145" s="241">
        <f>ROUND(I145*H145,2)</f>
        <v>0</v>
      </c>
      <c r="K145" s="237" t="s">
        <v>131</v>
      </c>
      <c r="L145" s="44"/>
      <c r="M145" s="242" t="s">
        <v>1</v>
      </c>
      <c r="N145" s="243" t="s">
        <v>44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125</v>
      </c>
      <c r="AT145" s="246" t="s">
        <v>127</v>
      </c>
      <c r="AU145" s="246" t="s">
        <v>88</v>
      </c>
      <c r="AY145" s="17" t="s">
        <v>126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86</v>
      </c>
      <c r="BK145" s="247">
        <f>ROUND(I145*H145,2)</f>
        <v>0</v>
      </c>
      <c r="BL145" s="17" t="s">
        <v>125</v>
      </c>
      <c r="BM145" s="246" t="s">
        <v>215</v>
      </c>
    </row>
    <row r="146" s="13" customFormat="1">
      <c r="A146" s="13"/>
      <c r="B146" s="265"/>
      <c r="C146" s="266"/>
      <c r="D146" s="248" t="s">
        <v>191</v>
      </c>
      <c r="E146" s="267" t="s">
        <v>1</v>
      </c>
      <c r="F146" s="268" t="s">
        <v>216</v>
      </c>
      <c r="G146" s="266"/>
      <c r="H146" s="269">
        <v>660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5" t="s">
        <v>191</v>
      </c>
      <c r="AU146" s="275" t="s">
        <v>88</v>
      </c>
      <c r="AV146" s="13" t="s">
        <v>88</v>
      </c>
      <c r="AW146" s="13" t="s">
        <v>34</v>
      </c>
      <c r="AX146" s="13" t="s">
        <v>79</v>
      </c>
      <c r="AY146" s="275" t="s">
        <v>126</v>
      </c>
    </row>
    <row r="147" s="14" customFormat="1">
      <c r="A147" s="14"/>
      <c r="B147" s="276"/>
      <c r="C147" s="277"/>
      <c r="D147" s="248" t="s">
        <v>191</v>
      </c>
      <c r="E147" s="278" t="s">
        <v>1</v>
      </c>
      <c r="F147" s="279" t="s">
        <v>193</v>
      </c>
      <c r="G147" s="277"/>
      <c r="H147" s="280">
        <v>660</v>
      </c>
      <c r="I147" s="281"/>
      <c r="J147" s="277"/>
      <c r="K147" s="277"/>
      <c r="L147" s="282"/>
      <c r="M147" s="283"/>
      <c r="N147" s="284"/>
      <c r="O147" s="284"/>
      <c r="P147" s="284"/>
      <c r="Q147" s="284"/>
      <c r="R147" s="284"/>
      <c r="S147" s="284"/>
      <c r="T147" s="28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6" t="s">
        <v>191</v>
      </c>
      <c r="AU147" s="286" t="s">
        <v>88</v>
      </c>
      <c r="AV147" s="14" t="s">
        <v>125</v>
      </c>
      <c r="AW147" s="14" t="s">
        <v>34</v>
      </c>
      <c r="AX147" s="14" t="s">
        <v>86</v>
      </c>
      <c r="AY147" s="286" t="s">
        <v>126</v>
      </c>
    </row>
    <row r="148" s="2" customFormat="1" ht="21.75" customHeight="1">
      <c r="A148" s="38"/>
      <c r="B148" s="39"/>
      <c r="C148" s="235" t="s">
        <v>159</v>
      </c>
      <c r="D148" s="235" t="s">
        <v>127</v>
      </c>
      <c r="E148" s="236" t="s">
        <v>217</v>
      </c>
      <c r="F148" s="237" t="s">
        <v>218</v>
      </c>
      <c r="G148" s="238" t="s">
        <v>189</v>
      </c>
      <c r="H148" s="239">
        <v>60</v>
      </c>
      <c r="I148" s="240"/>
      <c r="J148" s="241">
        <f>ROUND(I148*H148,2)</f>
        <v>0</v>
      </c>
      <c r="K148" s="237" t="s">
        <v>131</v>
      </c>
      <c r="L148" s="44"/>
      <c r="M148" s="242" t="s">
        <v>1</v>
      </c>
      <c r="N148" s="243" t="s">
        <v>44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125</v>
      </c>
      <c r="AT148" s="246" t="s">
        <v>127</v>
      </c>
      <c r="AU148" s="246" t="s">
        <v>88</v>
      </c>
      <c r="AY148" s="17" t="s">
        <v>126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86</v>
      </c>
      <c r="BK148" s="247">
        <f>ROUND(I148*H148,2)</f>
        <v>0</v>
      </c>
      <c r="BL148" s="17" t="s">
        <v>125</v>
      </c>
      <c r="BM148" s="246" t="s">
        <v>219</v>
      </c>
    </row>
    <row r="149" s="13" customFormat="1">
      <c r="A149" s="13"/>
      <c r="B149" s="265"/>
      <c r="C149" s="266"/>
      <c r="D149" s="248" t="s">
        <v>191</v>
      </c>
      <c r="E149" s="267" t="s">
        <v>1</v>
      </c>
      <c r="F149" s="268" t="s">
        <v>220</v>
      </c>
      <c r="G149" s="266"/>
      <c r="H149" s="269">
        <v>60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5" t="s">
        <v>191</v>
      </c>
      <c r="AU149" s="275" t="s">
        <v>88</v>
      </c>
      <c r="AV149" s="13" t="s">
        <v>88</v>
      </c>
      <c r="AW149" s="13" t="s">
        <v>34</v>
      </c>
      <c r="AX149" s="13" t="s">
        <v>79</v>
      </c>
      <c r="AY149" s="275" t="s">
        <v>126</v>
      </c>
    </row>
    <row r="150" s="14" customFormat="1">
      <c r="A150" s="14"/>
      <c r="B150" s="276"/>
      <c r="C150" s="277"/>
      <c r="D150" s="248" t="s">
        <v>191</v>
      </c>
      <c r="E150" s="278" t="s">
        <v>1</v>
      </c>
      <c r="F150" s="279" t="s">
        <v>193</v>
      </c>
      <c r="G150" s="277"/>
      <c r="H150" s="280">
        <v>60</v>
      </c>
      <c r="I150" s="281"/>
      <c r="J150" s="277"/>
      <c r="K150" s="277"/>
      <c r="L150" s="282"/>
      <c r="M150" s="283"/>
      <c r="N150" s="284"/>
      <c r="O150" s="284"/>
      <c r="P150" s="284"/>
      <c r="Q150" s="284"/>
      <c r="R150" s="284"/>
      <c r="S150" s="284"/>
      <c r="T150" s="28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6" t="s">
        <v>191</v>
      </c>
      <c r="AU150" s="286" t="s">
        <v>88</v>
      </c>
      <c r="AV150" s="14" t="s">
        <v>125</v>
      </c>
      <c r="AW150" s="14" t="s">
        <v>34</v>
      </c>
      <c r="AX150" s="14" t="s">
        <v>86</v>
      </c>
      <c r="AY150" s="286" t="s">
        <v>126</v>
      </c>
    </row>
    <row r="151" s="2" customFormat="1" ht="21.75" customHeight="1">
      <c r="A151" s="38"/>
      <c r="B151" s="39"/>
      <c r="C151" s="235" t="s">
        <v>164</v>
      </c>
      <c r="D151" s="235" t="s">
        <v>127</v>
      </c>
      <c r="E151" s="236" t="s">
        <v>221</v>
      </c>
      <c r="F151" s="237" t="s">
        <v>222</v>
      </c>
      <c r="G151" s="238" t="s">
        <v>189</v>
      </c>
      <c r="H151" s="239">
        <v>755</v>
      </c>
      <c r="I151" s="240"/>
      <c r="J151" s="241">
        <f>ROUND(I151*H151,2)</f>
        <v>0</v>
      </c>
      <c r="K151" s="237" t="s">
        <v>131</v>
      </c>
      <c r="L151" s="44"/>
      <c r="M151" s="242" t="s">
        <v>1</v>
      </c>
      <c r="N151" s="243" t="s">
        <v>44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125</v>
      </c>
      <c r="AT151" s="246" t="s">
        <v>127</v>
      </c>
      <c r="AU151" s="246" t="s">
        <v>88</v>
      </c>
      <c r="AY151" s="17" t="s">
        <v>126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86</v>
      </c>
      <c r="BK151" s="247">
        <f>ROUND(I151*H151,2)</f>
        <v>0</v>
      </c>
      <c r="BL151" s="17" t="s">
        <v>125</v>
      </c>
      <c r="BM151" s="246" t="s">
        <v>223</v>
      </c>
    </row>
    <row r="152" s="13" customFormat="1">
      <c r="A152" s="13"/>
      <c r="B152" s="265"/>
      <c r="C152" s="266"/>
      <c r="D152" s="248" t="s">
        <v>191</v>
      </c>
      <c r="E152" s="267" t="s">
        <v>1</v>
      </c>
      <c r="F152" s="268" t="s">
        <v>224</v>
      </c>
      <c r="G152" s="266"/>
      <c r="H152" s="269">
        <v>755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5" t="s">
        <v>191</v>
      </c>
      <c r="AU152" s="275" t="s">
        <v>88</v>
      </c>
      <c r="AV152" s="13" t="s">
        <v>88</v>
      </c>
      <c r="AW152" s="13" t="s">
        <v>34</v>
      </c>
      <c r="AX152" s="13" t="s">
        <v>79</v>
      </c>
      <c r="AY152" s="275" t="s">
        <v>126</v>
      </c>
    </row>
    <row r="153" s="14" customFormat="1">
      <c r="A153" s="14"/>
      <c r="B153" s="276"/>
      <c r="C153" s="277"/>
      <c r="D153" s="248" t="s">
        <v>191</v>
      </c>
      <c r="E153" s="278" t="s">
        <v>1</v>
      </c>
      <c r="F153" s="279" t="s">
        <v>193</v>
      </c>
      <c r="G153" s="277"/>
      <c r="H153" s="280">
        <v>755</v>
      </c>
      <c r="I153" s="281"/>
      <c r="J153" s="277"/>
      <c r="K153" s="277"/>
      <c r="L153" s="282"/>
      <c r="M153" s="283"/>
      <c r="N153" s="284"/>
      <c r="O153" s="284"/>
      <c r="P153" s="284"/>
      <c r="Q153" s="284"/>
      <c r="R153" s="284"/>
      <c r="S153" s="284"/>
      <c r="T153" s="28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6" t="s">
        <v>191</v>
      </c>
      <c r="AU153" s="286" t="s">
        <v>88</v>
      </c>
      <c r="AV153" s="14" t="s">
        <v>125</v>
      </c>
      <c r="AW153" s="14" t="s">
        <v>34</v>
      </c>
      <c r="AX153" s="14" t="s">
        <v>86</v>
      </c>
      <c r="AY153" s="286" t="s">
        <v>126</v>
      </c>
    </row>
    <row r="154" s="2" customFormat="1" ht="21.75" customHeight="1">
      <c r="A154" s="38"/>
      <c r="B154" s="39"/>
      <c r="C154" s="235" t="s">
        <v>172</v>
      </c>
      <c r="D154" s="235" t="s">
        <v>127</v>
      </c>
      <c r="E154" s="236" t="s">
        <v>225</v>
      </c>
      <c r="F154" s="237" t="s">
        <v>226</v>
      </c>
      <c r="G154" s="238" t="s">
        <v>189</v>
      </c>
      <c r="H154" s="239">
        <v>60</v>
      </c>
      <c r="I154" s="240"/>
      <c r="J154" s="241">
        <f>ROUND(I154*H154,2)</f>
        <v>0</v>
      </c>
      <c r="K154" s="237" t="s">
        <v>131</v>
      </c>
      <c r="L154" s="44"/>
      <c r="M154" s="242" t="s">
        <v>1</v>
      </c>
      <c r="N154" s="243" t="s">
        <v>44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125</v>
      </c>
      <c r="AT154" s="246" t="s">
        <v>127</v>
      </c>
      <c r="AU154" s="246" t="s">
        <v>88</v>
      </c>
      <c r="AY154" s="17" t="s">
        <v>126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86</v>
      </c>
      <c r="BK154" s="247">
        <f>ROUND(I154*H154,2)</f>
        <v>0</v>
      </c>
      <c r="BL154" s="17" t="s">
        <v>125</v>
      </c>
      <c r="BM154" s="246" t="s">
        <v>227</v>
      </c>
    </row>
    <row r="155" s="13" customFormat="1">
      <c r="A155" s="13"/>
      <c r="B155" s="265"/>
      <c r="C155" s="266"/>
      <c r="D155" s="248" t="s">
        <v>191</v>
      </c>
      <c r="E155" s="267" t="s">
        <v>1</v>
      </c>
      <c r="F155" s="268" t="s">
        <v>228</v>
      </c>
      <c r="G155" s="266"/>
      <c r="H155" s="269">
        <v>60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5" t="s">
        <v>191</v>
      </c>
      <c r="AU155" s="275" t="s">
        <v>88</v>
      </c>
      <c r="AV155" s="13" t="s">
        <v>88</v>
      </c>
      <c r="AW155" s="13" t="s">
        <v>34</v>
      </c>
      <c r="AX155" s="13" t="s">
        <v>79</v>
      </c>
      <c r="AY155" s="275" t="s">
        <v>126</v>
      </c>
    </row>
    <row r="156" s="14" customFormat="1">
      <c r="A156" s="14"/>
      <c r="B156" s="276"/>
      <c r="C156" s="277"/>
      <c r="D156" s="248" t="s">
        <v>191</v>
      </c>
      <c r="E156" s="278" t="s">
        <v>1</v>
      </c>
      <c r="F156" s="279" t="s">
        <v>193</v>
      </c>
      <c r="G156" s="277"/>
      <c r="H156" s="280">
        <v>60</v>
      </c>
      <c r="I156" s="281"/>
      <c r="J156" s="277"/>
      <c r="K156" s="277"/>
      <c r="L156" s="282"/>
      <c r="M156" s="283"/>
      <c r="N156" s="284"/>
      <c r="O156" s="284"/>
      <c r="P156" s="284"/>
      <c r="Q156" s="284"/>
      <c r="R156" s="284"/>
      <c r="S156" s="284"/>
      <c r="T156" s="28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6" t="s">
        <v>191</v>
      </c>
      <c r="AU156" s="286" t="s">
        <v>88</v>
      </c>
      <c r="AV156" s="14" t="s">
        <v>125</v>
      </c>
      <c r="AW156" s="14" t="s">
        <v>34</v>
      </c>
      <c r="AX156" s="14" t="s">
        <v>86</v>
      </c>
      <c r="AY156" s="286" t="s">
        <v>126</v>
      </c>
    </row>
    <row r="157" s="2" customFormat="1" ht="16.5" customHeight="1">
      <c r="A157" s="38"/>
      <c r="B157" s="39"/>
      <c r="C157" s="287" t="s">
        <v>229</v>
      </c>
      <c r="D157" s="287" t="s">
        <v>230</v>
      </c>
      <c r="E157" s="288" t="s">
        <v>231</v>
      </c>
      <c r="F157" s="289" t="s">
        <v>232</v>
      </c>
      <c r="G157" s="290" t="s">
        <v>233</v>
      </c>
      <c r="H157" s="291">
        <v>2.1000000000000001</v>
      </c>
      <c r="I157" s="292"/>
      <c r="J157" s="293">
        <f>ROUND(I157*H157,2)</f>
        <v>0</v>
      </c>
      <c r="K157" s="289" t="s">
        <v>131</v>
      </c>
      <c r="L157" s="294"/>
      <c r="M157" s="295" t="s">
        <v>1</v>
      </c>
      <c r="N157" s="296" t="s">
        <v>44</v>
      </c>
      <c r="O157" s="91"/>
      <c r="P157" s="244">
        <f>O157*H157</f>
        <v>0</v>
      </c>
      <c r="Q157" s="244">
        <v>0.001</v>
      </c>
      <c r="R157" s="244">
        <f>Q157*H157</f>
        <v>0.0021000000000000003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164</v>
      </c>
      <c r="AT157" s="246" t="s">
        <v>230</v>
      </c>
      <c r="AU157" s="246" t="s">
        <v>88</v>
      </c>
      <c r="AY157" s="17" t="s">
        <v>126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86</v>
      </c>
      <c r="BK157" s="247">
        <f>ROUND(I157*H157,2)</f>
        <v>0</v>
      </c>
      <c r="BL157" s="17" t="s">
        <v>125</v>
      </c>
      <c r="BM157" s="246" t="s">
        <v>234</v>
      </c>
    </row>
    <row r="158" s="13" customFormat="1">
      <c r="A158" s="13"/>
      <c r="B158" s="265"/>
      <c r="C158" s="266"/>
      <c r="D158" s="248" t="s">
        <v>191</v>
      </c>
      <c r="E158" s="267" t="s">
        <v>1</v>
      </c>
      <c r="F158" s="268" t="s">
        <v>235</v>
      </c>
      <c r="G158" s="266"/>
      <c r="H158" s="269">
        <v>2.1000000000000001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5" t="s">
        <v>191</v>
      </c>
      <c r="AU158" s="275" t="s">
        <v>88</v>
      </c>
      <c r="AV158" s="13" t="s">
        <v>88</v>
      </c>
      <c r="AW158" s="13" t="s">
        <v>34</v>
      </c>
      <c r="AX158" s="13" t="s">
        <v>79</v>
      </c>
      <c r="AY158" s="275" t="s">
        <v>126</v>
      </c>
    </row>
    <row r="159" s="14" customFormat="1">
      <c r="A159" s="14"/>
      <c r="B159" s="276"/>
      <c r="C159" s="277"/>
      <c r="D159" s="248" t="s">
        <v>191</v>
      </c>
      <c r="E159" s="278" t="s">
        <v>1</v>
      </c>
      <c r="F159" s="279" t="s">
        <v>193</v>
      </c>
      <c r="G159" s="277"/>
      <c r="H159" s="280">
        <v>2.1000000000000001</v>
      </c>
      <c r="I159" s="281"/>
      <c r="J159" s="277"/>
      <c r="K159" s="277"/>
      <c r="L159" s="282"/>
      <c r="M159" s="283"/>
      <c r="N159" s="284"/>
      <c r="O159" s="284"/>
      <c r="P159" s="284"/>
      <c r="Q159" s="284"/>
      <c r="R159" s="284"/>
      <c r="S159" s="284"/>
      <c r="T159" s="28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6" t="s">
        <v>191</v>
      </c>
      <c r="AU159" s="286" t="s">
        <v>88</v>
      </c>
      <c r="AV159" s="14" t="s">
        <v>125</v>
      </c>
      <c r="AW159" s="14" t="s">
        <v>34</v>
      </c>
      <c r="AX159" s="14" t="s">
        <v>86</v>
      </c>
      <c r="AY159" s="286" t="s">
        <v>126</v>
      </c>
    </row>
    <row r="160" s="2" customFormat="1" ht="16.5" customHeight="1">
      <c r="A160" s="38"/>
      <c r="B160" s="39"/>
      <c r="C160" s="235" t="s">
        <v>236</v>
      </c>
      <c r="D160" s="235" t="s">
        <v>127</v>
      </c>
      <c r="E160" s="236" t="s">
        <v>237</v>
      </c>
      <c r="F160" s="237" t="s">
        <v>238</v>
      </c>
      <c r="G160" s="238" t="s">
        <v>189</v>
      </c>
      <c r="H160" s="239">
        <v>60</v>
      </c>
      <c r="I160" s="240"/>
      <c r="J160" s="241">
        <f>ROUND(I160*H160,2)</f>
        <v>0</v>
      </c>
      <c r="K160" s="237" t="s">
        <v>131</v>
      </c>
      <c r="L160" s="44"/>
      <c r="M160" s="242" t="s">
        <v>1</v>
      </c>
      <c r="N160" s="243" t="s">
        <v>44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125</v>
      </c>
      <c r="AT160" s="246" t="s">
        <v>127</v>
      </c>
      <c r="AU160" s="246" t="s">
        <v>88</v>
      </c>
      <c r="AY160" s="17" t="s">
        <v>126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86</v>
      </c>
      <c r="BK160" s="247">
        <f>ROUND(I160*H160,2)</f>
        <v>0</v>
      </c>
      <c r="BL160" s="17" t="s">
        <v>125</v>
      </c>
      <c r="BM160" s="246" t="s">
        <v>239</v>
      </c>
    </row>
    <row r="161" s="13" customFormat="1">
      <c r="A161" s="13"/>
      <c r="B161" s="265"/>
      <c r="C161" s="266"/>
      <c r="D161" s="248" t="s">
        <v>191</v>
      </c>
      <c r="E161" s="267" t="s">
        <v>1</v>
      </c>
      <c r="F161" s="268" t="s">
        <v>228</v>
      </c>
      <c r="G161" s="266"/>
      <c r="H161" s="269">
        <v>60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5" t="s">
        <v>191</v>
      </c>
      <c r="AU161" s="275" t="s">
        <v>88</v>
      </c>
      <c r="AV161" s="13" t="s">
        <v>88</v>
      </c>
      <c r="AW161" s="13" t="s">
        <v>34</v>
      </c>
      <c r="AX161" s="13" t="s">
        <v>79</v>
      </c>
      <c r="AY161" s="275" t="s">
        <v>126</v>
      </c>
    </row>
    <row r="162" s="14" customFormat="1">
      <c r="A162" s="14"/>
      <c r="B162" s="276"/>
      <c r="C162" s="277"/>
      <c r="D162" s="248" t="s">
        <v>191</v>
      </c>
      <c r="E162" s="278" t="s">
        <v>1</v>
      </c>
      <c r="F162" s="279" t="s">
        <v>193</v>
      </c>
      <c r="G162" s="277"/>
      <c r="H162" s="280">
        <v>60</v>
      </c>
      <c r="I162" s="281"/>
      <c r="J162" s="277"/>
      <c r="K162" s="277"/>
      <c r="L162" s="282"/>
      <c r="M162" s="283"/>
      <c r="N162" s="284"/>
      <c r="O162" s="284"/>
      <c r="P162" s="284"/>
      <c r="Q162" s="284"/>
      <c r="R162" s="284"/>
      <c r="S162" s="284"/>
      <c r="T162" s="28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6" t="s">
        <v>191</v>
      </c>
      <c r="AU162" s="286" t="s">
        <v>88</v>
      </c>
      <c r="AV162" s="14" t="s">
        <v>125</v>
      </c>
      <c r="AW162" s="14" t="s">
        <v>34</v>
      </c>
      <c r="AX162" s="14" t="s">
        <v>86</v>
      </c>
      <c r="AY162" s="286" t="s">
        <v>126</v>
      </c>
    </row>
    <row r="163" s="2" customFormat="1" ht="16.5" customHeight="1">
      <c r="A163" s="38"/>
      <c r="B163" s="39"/>
      <c r="C163" s="235" t="s">
        <v>240</v>
      </c>
      <c r="D163" s="235" t="s">
        <v>127</v>
      </c>
      <c r="E163" s="236" t="s">
        <v>241</v>
      </c>
      <c r="F163" s="237" t="s">
        <v>242</v>
      </c>
      <c r="G163" s="238" t="s">
        <v>189</v>
      </c>
      <c r="H163" s="239">
        <v>60</v>
      </c>
      <c r="I163" s="240"/>
      <c r="J163" s="241">
        <f>ROUND(I163*H163,2)</f>
        <v>0</v>
      </c>
      <c r="K163" s="237" t="s">
        <v>131</v>
      </c>
      <c r="L163" s="44"/>
      <c r="M163" s="242" t="s">
        <v>1</v>
      </c>
      <c r="N163" s="243" t="s">
        <v>44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125</v>
      </c>
      <c r="AT163" s="246" t="s">
        <v>127</v>
      </c>
      <c r="AU163" s="246" t="s">
        <v>88</v>
      </c>
      <c r="AY163" s="17" t="s">
        <v>126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86</v>
      </c>
      <c r="BK163" s="247">
        <f>ROUND(I163*H163,2)</f>
        <v>0</v>
      </c>
      <c r="BL163" s="17" t="s">
        <v>125</v>
      </c>
      <c r="BM163" s="246" t="s">
        <v>243</v>
      </c>
    </row>
    <row r="164" s="13" customFormat="1">
      <c r="A164" s="13"/>
      <c r="B164" s="265"/>
      <c r="C164" s="266"/>
      <c r="D164" s="248" t="s">
        <v>191</v>
      </c>
      <c r="E164" s="267" t="s">
        <v>1</v>
      </c>
      <c r="F164" s="268" t="s">
        <v>228</v>
      </c>
      <c r="G164" s="266"/>
      <c r="H164" s="269">
        <v>60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5" t="s">
        <v>191</v>
      </c>
      <c r="AU164" s="275" t="s">
        <v>88</v>
      </c>
      <c r="AV164" s="13" t="s">
        <v>88</v>
      </c>
      <c r="AW164" s="13" t="s">
        <v>34</v>
      </c>
      <c r="AX164" s="13" t="s">
        <v>79</v>
      </c>
      <c r="AY164" s="275" t="s">
        <v>126</v>
      </c>
    </row>
    <row r="165" s="14" customFormat="1">
      <c r="A165" s="14"/>
      <c r="B165" s="276"/>
      <c r="C165" s="277"/>
      <c r="D165" s="248" t="s">
        <v>191</v>
      </c>
      <c r="E165" s="278" t="s">
        <v>1</v>
      </c>
      <c r="F165" s="279" t="s">
        <v>193</v>
      </c>
      <c r="G165" s="277"/>
      <c r="H165" s="280">
        <v>60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6" t="s">
        <v>191</v>
      </c>
      <c r="AU165" s="286" t="s">
        <v>88</v>
      </c>
      <c r="AV165" s="14" t="s">
        <v>125</v>
      </c>
      <c r="AW165" s="14" t="s">
        <v>34</v>
      </c>
      <c r="AX165" s="14" t="s">
        <v>86</v>
      </c>
      <c r="AY165" s="286" t="s">
        <v>126</v>
      </c>
    </row>
    <row r="166" s="2" customFormat="1" ht="16.5" customHeight="1">
      <c r="A166" s="38"/>
      <c r="B166" s="39"/>
      <c r="C166" s="235" t="s">
        <v>244</v>
      </c>
      <c r="D166" s="235" t="s">
        <v>127</v>
      </c>
      <c r="E166" s="236" t="s">
        <v>245</v>
      </c>
      <c r="F166" s="237" t="s">
        <v>246</v>
      </c>
      <c r="G166" s="238" t="s">
        <v>189</v>
      </c>
      <c r="H166" s="239">
        <v>60</v>
      </c>
      <c r="I166" s="240"/>
      <c r="J166" s="241">
        <f>ROUND(I166*H166,2)</f>
        <v>0</v>
      </c>
      <c r="K166" s="237" t="s">
        <v>131</v>
      </c>
      <c r="L166" s="44"/>
      <c r="M166" s="242" t="s">
        <v>1</v>
      </c>
      <c r="N166" s="243" t="s">
        <v>44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125</v>
      </c>
      <c r="AT166" s="246" t="s">
        <v>127</v>
      </c>
      <c r="AU166" s="246" t="s">
        <v>88</v>
      </c>
      <c r="AY166" s="17" t="s">
        <v>126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86</v>
      </c>
      <c r="BK166" s="247">
        <f>ROUND(I166*H166,2)</f>
        <v>0</v>
      </c>
      <c r="BL166" s="17" t="s">
        <v>125</v>
      </c>
      <c r="BM166" s="246" t="s">
        <v>247</v>
      </c>
    </row>
    <row r="167" s="13" customFormat="1">
      <c r="A167" s="13"/>
      <c r="B167" s="265"/>
      <c r="C167" s="266"/>
      <c r="D167" s="248" t="s">
        <v>191</v>
      </c>
      <c r="E167" s="267" t="s">
        <v>1</v>
      </c>
      <c r="F167" s="268" t="s">
        <v>228</v>
      </c>
      <c r="G167" s="266"/>
      <c r="H167" s="269">
        <v>60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5" t="s">
        <v>191</v>
      </c>
      <c r="AU167" s="275" t="s">
        <v>88</v>
      </c>
      <c r="AV167" s="13" t="s">
        <v>88</v>
      </c>
      <c r="AW167" s="13" t="s">
        <v>34</v>
      </c>
      <c r="AX167" s="13" t="s">
        <v>79</v>
      </c>
      <c r="AY167" s="275" t="s">
        <v>126</v>
      </c>
    </row>
    <row r="168" s="14" customFormat="1">
      <c r="A168" s="14"/>
      <c r="B168" s="276"/>
      <c r="C168" s="277"/>
      <c r="D168" s="248" t="s">
        <v>191</v>
      </c>
      <c r="E168" s="278" t="s">
        <v>1</v>
      </c>
      <c r="F168" s="279" t="s">
        <v>193</v>
      </c>
      <c r="G168" s="277"/>
      <c r="H168" s="280">
        <v>60</v>
      </c>
      <c r="I168" s="281"/>
      <c r="J168" s="277"/>
      <c r="K168" s="277"/>
      <c r="L168" s="282"/>
      <c r="M168" s="283"/>
      <c r="N168" s="284"/>
      <c r="O168" s="284"/>
      <c r="P168" s="284"/>
      <c r="Q168" s="284"/>
      <c r="R168" s="284"/>
      <c r="S168" s="284"/>
      <c r="T168" s="28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6" t="s">
        <v>191</v>
      </c>
      <c r="AU168" s="286" t="s">
        <v>88</v>
      </c>
      <c r="AV168" s="14" t="s">
        <v>125</v>
      </c>
      <c r="AW168" s="14" t="s">
        <v>34</v>
      </c>
      <c r="AX168" s="14" t="s">
        <v>86</v>
      </c>
      <c r="AY168" s="286" t="s">
        <v>126</v>
      </c>
    </row>
    <row r="169" s="11" customFormat="1" ht="22.8" customHeight="1">
      <c r="A169" s="11"/>
      <c r="B169" s="221"/>
      <c r="C169" s="222"/>
      <c r="D169" s="223" t="s">
        <v>78</v>
      </c>
      <c r="E169" s="263" t="s">
        <v>149</v>
      </c>
      <c r="F169" s="263" t="s">
        <v>248</v>
      </c>
      <c r="G169" s="222"/>
      <c r="H169" s="222"/>
      <c r="I169" s="225"/>
      <c r="J169" s="264">
        <f>BK169</f>
        <v>0</v>
      </c>
      <c r="K169" s="222"/>
      <c r="L169" s="227"/>
      <c r="M169" s="228"/>
      <c r="N169" s="229"/>
      <c r="O169" s="229"/>
      <c r="P169" s="230">
        <f>SUM(P170:P181)</f>
        <v>0</v>
      </c>
      <c r="Q169" s="229"/>
      <c r="R169" s="230">
        <f>SUM(R170:R181)</f>
        <v>227.69999999999999</v>
      </c>
      <c r="S169" s="229"/>
      <c r="T169" s="231">
        <f>SUM(T170:T181)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32" t="s">
        <v>86</v>
      </c>
      <c r="AT169" s="233" t="s">
        <v>78</v>
      </c>
      <c r="AU169" s="233" t="s">
        <v>86</v>
      </c>
      <c r="AY169" s="232" t="s">
        <v>126</v>
      </c>
      <c r="BK169" s="234">
        <f>SUM(BK170:BK181)</f>
        <v>0</v>
      </c>
    </row>
    <row r="170" s="2" customFormat="1" ht="16.5" customHeight="1">
      <c r="A170" s="38"/>
      <c r="B170" s="39"/>
      <c r="C170" s="235" t="s">
        <v>249</v>
      </c>
      <c r="D170" s="235" t="s">
        <v>127</v>
      </c>
      <c r="E170" s="236" t="s">
        <v>250</v>
      </c>
      <c r="F170" s="237" t="s">
        <v>251</v>
      </c>
      <c r="G170" s="238" t="s">
        <v>189</v>
      </c>
      <c r="H170" s="239">
        <v>660</v>
      </c>
      <c r="I170" s="240"/>
      <c r="J170" s="241">
        <f>ROUND(I170*H170,2)</f>
        <v>0</v>
      </c>
      <c r="K170" s="237" t="s">
        <v>131</v>
      </c>
      <c r="L170" s="44"/>
      <c r="M170" s="242" t="s">
        <v>1</v>
      </c>
      <c r="N170" s="243" t="s">
        <v>44</v>
      </c>
      <c r="O170" s="91"/>
      <c r="P170" s="244">
        <f>O170*H170</f>
        <v>0</v>
      </c>
      <c r="Q170" s="244">
        <v>0.34499999999999997</v>
      </c>
      <c r="R170" s="244">
        <f>Q170*H170</f>
        <v>227.69999999999999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125</v>
      </c>
      <c r="AT170" s="246" t="s">
        <v>127</v>
      </c>
      <c r="AU170" s="246" t="s">
        <v>88</v>
      </c>
      <c r="AY170" s="17" t="s">
        <v>126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86</v>
      </c>
      <c r="BK170" s="247">
        <f>ROUND(I170*H170,2)</f>
        <v>0</v>
      </c>
      <c r="BL170" s="17" t="s">
        <v>125</v>
      </c>
      <c r="BM170" s="246" t="s">
        <v>252</v>
      </c>
    </row>
    <row r="171" s="13" customFormat="1">
      <c r="A171" s="13"/>
      <c r="B171" s="265"/>
      <c r="C171" s="266"/>
      <c r="D171" s="248" t="s">
        <v>191</v>
      </c>
      <c r="E171" s="267" t="s">
        <v>1</v>
      </c>
      <c r="F171" s="268" t="s">
        <v>253</v>
      </c>
      <c r="G171" s="266"/>
      <c r="H171" s="269">
        <v>660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5" t="s">
        <v>191</v>
      </c>
      <c r="AU171" s="275" t="s">
        <v>88</v>
      </c>
      <c r="AV171" s="13" t="s">
        <v>88</v>
      </c>
      <c r="AW171" s="13" t="s">
        <v>34</v>
      </c>
      <c r="AX171" s="13" t="s">
        <v>79</v>
      </c>
      <c r="AY171" s="275" t="s">
        <v>126</v>
      </c>
    </row>
    <row r="172" s="14" customFormat="1">
      <c r="A172" s="14"/>
      <c r="B172" s="276"/>
      <c r="C172" s="277"/>
      <c r="D172" s="248" t="s">
        <v>191</v>
      </c>
      <c r="E172" s="278" t="s">
        <v>1</v>
      </c>
      <c r="F172" s="279" t="s">
        <v>193</v>
      </c>
      <c r="G172" s="277"/>
      <c r="H172" s="280">
        <v>660</v>
      </c>
      <c r="I172" s="281"/>
      <c r="J172" s="277"/>
      <c r="K172" s="277"/>
      <c r="L172" s="282"/>
      <c r="M172" s="283"/>
      <c r="N172" s="284"/>
      <c r="O172" s="284"/>
      <c r="P172" s="284"/>
      <c r="Q172" s="284"/>
      <c r="R172" s="284"/>
      <c r="S172" s="284"/>
      <c r="T172" s="28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86" t="s">
        <v>191</v>
      </c>
      <c r="AU172" s="286" t="s">
        <v>88</v>
      </c>
      <c r="AV172" s="14" t="s">
        <v>125</v>
      </c>
      <c r="AW172" s="14" t="s">
        <v>34</v>
      </c>
      <c r="AX172" s="14" t="s">
        <v>86</v>
      </c>
      <c r="AY172" s="286" t="s">
        <v>126</v>
      </c>
    </row>
    <row r="173" s="2" customFormat="1" ht="21.75" customHeight="1">
      <c r="A173" s="38"/>
      <c r="B173" s="39"/>
      <c r="C173" s="235" t="s">
        <v>8</v>
      </c>
      <c r="D173" s="235" t="s">
        <v>127</v>
      </c>
      <c r="E173" s="236" t="s">
        <v>254</v>
      </c>
      <c r="F173" s="237" t="s">
        <v>255</v>
      </c>
      <c r="G173" s="238" t="s">
        <v>189</v>
      </c>
      <c r="H173" s="239">
        <v>660</v>
      </c>
      <c r="I173" s="240"/>
      <c r="J173" s="241">
        <f>ROUND(I173*H173,2)</f>
        <v>0</v>
      </c>
      <c r="K173" s="237" t="s">
        <v>131</v>
      </c>
      <c r="L173" s="44"/>
      <c r="M173" s="242" t="s">
        <v>1</v>
      </c>
      <c r="N173" s="243" t="s">
        <v>44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125</v>
      </c>
      <c r="AT173" s="246" t="s">
        <v>127</v>
      </c>
      <c r="AU173" s="246" t="s">
        <v>88</v>
      </c>
      <c r="AY173" s="17" t="s">
        <v>126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86</v>
      </c>
      <c r="BK173" s="247">
        <f>ROUND(I173*H173,2)</f>
        <v>0</v>
      </c>
      <c r="BL173" s="17" t="s">
        <v>125</v>
      </c>
      <c r="BM173" s="246" t="s">
        <v>256</v>
      </c>
    </row>
    <row r="174" s="13" customFormat="1">
      <c r="A174" s="13"/>
      <c r="B174" s="265"/>
      <c r="C174" s="266"/>
      <c r="D174" s="248" t="s">
        <v>191</v>
      </c>
      <c r="E174" s="267" t="s">
        <v>1</v>
      </c>
      <c r="F174" s="268" t="s">
        <v>257</v>
      </c>
      <c r="G174" s="266"/>
      <c r="H174" s="269">
        <v>660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5" t="s">
        <v>191</v>
      </c>
      <c r="AU174" s="275" t="s">
        <v>88</v>
      </c>
      <c r="AV174" s="13" t="s">
        <v>88</v>
      </c>
      <c r="AW174" s="13" t="s">
        <v>34</v>
      </c>
      <c r="AX174" s="13" t="s">
        <v>79</v>
      </c>
      <c r="AY174" s="275" t="s">
        <v>126</v>
      </c>
    </row>
    <row r="175" s="14" customFormat="1">
      <c r="A175" s="14"/>
      <c r="B175" s="276"/>
      <c r="C175" s="277"/>
      <c r="D175" s="248" t="s">
        <v>191</v>
      </c>
      <c r="E175" s="278" t="s">
        <v>1</v>
      </c>
      <c r="F175" s="279" t="s">
        <v>193</v>
      </c>
      <c r="G175" s="277"/>
      <c r="H175" s="280">
        <v>660</v>
      </c>
      <c r="I175" s="281"/>
      <c r="J175" s="277"/>
      <c r="K175" s="277"/>
      <c r="L175" s="282"/>
      <c r="M175" s="283"/>
      <c r="N175" s="284"/>
      <c r="O175" s="284"/>
      <c r="P175" s="284"/>
      <c r="Q175" s="284"/>
      <c r="R175" s="284"/>
      <c r="S175" s="284"/>
      <c r="T175" s="28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6" t="s">
        <v>191</v>
      </c>
      <c r="AU175" s="286" t="s">
        <v>88</v>
      </c>
      <c r="AV175" s="14" t="s">
        <v>125</v>
      </c>
      <c r="AW175" s="14" t="s">
        <v>34</v>
      </c>
      <c r="AX175" s="14" t="s">
        <v>86</v>
      </c>
      <c r="AY175" s="286" t="s">
        <v>126</v>
      </c>
    </row>
    <row r="176" s="2" customFormat="1" ht="21.75" customHeight="1">
      <c r="A176" s="38"/>
      <c r="B176" s="39"/>
      <c r="C176" s="235" t="s">
        <v>258</v>
      </c>
      <c r="D176" s="235" t="s">
        <v>127</v>
      </c>
      <c r="E176" s="236" t="s">
        <v>259</v>
      </c>
      <c r="F176" s="237" t="s">
        <v>260</v>
      </c>
      <c r="G176" s="238" t="s">
        <v>189</v>
      </c>
      <c r="H176" s="239">
        <v>660</v>
      </c>
      <c r="I176" s="240"/>
      <c r="J176" s="241">
        <f>ROUND(I176*H176,2)</f>
        <v>0</v>
      </c>
      <c r="K176" s="237" t="s">
        <v>131</v>
      </c>
      <c r="L176" s="44"/>
      <c r="M176" s="242" t="s">
        <v>1</v>
      </c>
      <c r="N176" s="243" t="s">
        <v>44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125</v>
      </c>
      <c r="AT176" s="246" t="s">
        <v>127</v>
      </c>
      <c r="AU176" s="246" t="s">
        <v>88</v>
      </c>
      <c r="AY176" s="17" t="s">
        <v>126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86</v>
      </c>
      <c r="BK176" s="247">
        <f>ROUND(I176*H176,2)</f>
        <v>0</v>
      </c>
      <c r="BL176" s="17" t="s">
        <v>125</v>
      </c>
      <c r="BM176" s="246" t="s">
        <v>261</v>
      </c>
    </row>
    <row r="177" s="13" customFormat="1">
      <c r="A177" s="13"/>
      <c r="B177" s="265"/>
      <c r="C177" s="266"/>
      <c r="D177" s="248" t="s">
        <v>191</v>
      </c>
      <c r="E177" s="267" t="s">
        <v>1</v>
      </c>
      <c r="F177" s="268" t="s">
        <v>262</v>
      </c>
      <c r="G177" s="266"/>
      <c r="H177" s="269">
        <v>660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5" t="s">
        <v>191</v>
      </c>
      <c r="AU177" s="275" t="s">
        <v>88</v>
      </c>
      <c r="AV177" s="13" t="s">
        <v>88</v>
      </c>
      <c r="AW177" s="13" t="s">
        <v>34</v>
      </c>
      <c r="AX177" s="13" t="s">
        <v>79</v>
      </c>
      <c r="AY177" s="275" t="s">
        <v>126</v>
      </c>
    </row>
    <row r="178" s="14" customFormat="1">
      <c r="A178" s="14"/>
      <c r="B178" s="276"/>
      <c r="C178" s="277"/>
      <c r="D178" s="248" t="s">
        <v>191</v>
      </c>
      <c r="E178" s="278" t="s">
        <v>1</v>
      </c>
      <c r="F178" s="279" t="s">
        <v>193</v>
      </c>
      <c r="G178" s="277"/>
      <c r="H178" s="280">
        <v>660</v>
      </c>
      <c r="I178" s="281"/>
      <c r="J178" s="277"/>
      <c r="K178" s="277"/>
      <c r="L178" s="282"/>
      <c r="M178" s="283"/>
      <c r="N178" s="284"/>
      <c r="O178" s="284"/>
      <c r="P178" s="284"/>
      <c r="Q178" s="284"/>
      <c r="R178" s="284"/>
      <c r="S178" s="284"/>
      <c r="T178" s="28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6" t="s">
        <v>191</v>
      </c>
      <c r="AU178" s="286" t="s">
        <v>88</v>
      </c>
      <c r="AV178" s="14" t="s">
        <v>125</v>
      </c>
      <c r="AW178" s="14" t="s">
        <v>34</v>
      </c>
      <c r="AX178" s="14" t="s">
        <v>86</v>
      </c>
      <c r="AY178" s="286" t="s">
        <v>126</v>
      </c>
    </row>
    <row r="179" s="2" customFormat="1" ht="21.75" customHeight="1">
      <c r="A179" s="38"/>
      <c r="B179" s="39"/>
      <c r="C179" s="235" t="s">
        <v>263</v>
      </c>
      <c r="D179" s="235" t="s">
        <v>127</v>
      </c>
      <c r="E179" s="236" t="s">
        <v>264</v>
      </c>
      <c r="F179" s="237" t="s">
        <v>265</v>
      </c>
      <c r="G179" s="238" t="s">
        <v>189</v>
      </c>
      <c r="H179" s="239">
        <v>660</v>
      </c>
      <c r="I179" s="240"/>
      <c r="J179" s="241">
        <f>ROUND(I179*H179,2)</f>
        <v>0</v>
      </c>
      <c r="K179" s="237" t="s">
        <v>131</v>
      </c>
      <c r="L179" s="44"/>
      <c r="M179" s="242" t="s">
        <v>1</v>
      </c>
      <c r="N179" s="243" t="s">
        <v>44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125</v>
      </c>
      <c r="AT179" s="246" t="s">
        <v>127</v>
      </c>
      <c r="AU179" s="246" t="s">
        <v>88</v>
      </c>
      <c r="AY179" s="17" t="s">
        <v>126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86</v>
      </c>
      <c r="BK179" s="247">
        <f>ROUND(I179*H179,2)</f>
        <v>0</v>
      </c>
      <c r="BL179" s="17" t="s">
        <v>125</v>
      </c>
      <c r="BM179" s="246" t="s">
        <v>266</v>
      </c>
    </row>
    <row r="180" s="13" customFormat="1">
      <c r="A180" s="13"/>
      <c r="B180" s="265"/>
      <c r="C180" s="266"/>
      <c r="D180" s="248" t="s">
        <v>191</v>
      </c>
      <c r="E180" s="267" t="s">
        <v>1</v>
      </c>
      <c r="F180" s="268" t="s">
        <v>267</v>
      </c>
      <c r="G180" s="266"/>
      <c r="H180" s="269">
        <v>660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5" t="s">
        <v>191</v>
      </c>
      <c r="AU180" s="275" t="s">
        <v>88</v>
      </c>
      <c r="AV180" s="13" t="s">
        <v>88</v>
      </c>
      <c r="AW180" s="13" t="s">
        <v>34</v>
      </c>
      <c r="AX180" s="13" t="s">
        <v>79</v>
      </c>
      <c r="AY180" s="275" t="s">
        <v>126</v>
      </c>
    </row>
    <row r="181" s="14" customFormat="1">
      <c r="A181" s="14"/>
      <c r="B181" s="276"/>
      <c r="C181" s="277"/>
      <c r="D181" s="248" t="s">
        <v>191</v>
      </c>
      <c r="E181" s="278" t="s">
        <v>1</v>
      </c>
      <c r="F181" s="279" t="s">
        <v>193</v>
      </c>
      <c r="G181" s="277"/>
      <c r="H181" s="280">
        <v>660</v>
      </c>
      <c r="I181" s="281"/>
      <c r="J181" s="277"/>
      <c r="K181" s="277"/>
      <c r="L181" s="282"/>
      <c r="M181" s="283"/>
      <c r="N181" s="284"/>
      <c r="O181" s="284"/>
      <c r="P181" s="284"/>
      <c r="Q181" s="284"/>
      <c r="R181" s="284"/>
      <c r="S181" s="284"/>
      <c r="T181" s="28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6" t="s">
        <v>191</v>
      </c>
      <c r="AU181" s="286" t="s">
        <v>88</v>
      </c>
      <c r="AV181" s="14" t="s">
        <v>125</v>
      </c>
      <c r="AW181" s="14" t="s">
        <v>34</v>
      </c>
      <c r="AX181" s="14" t="s">
        <v>86</v>
      </c>
      <c r="AY181" s="286" t="s">
        <v>126</v>
      </c>
    </row>
    <row r="182" s="11" customFormat="1" ht="22.8" customHeight="1">
      <c r="A182" s="11"/>
      <c r="B182" s="221"/>
      <c r="C182" s="222"/>
      <c r="D182" s="223" t="s">
        <v>78</v>
      </c>
      <c r="E182" s="263" t="s">
        <v>172</v>
      </c>
      <c r="F182" s="263" t="s">
        <v>268</v>
      </c>
      <c r="G182" s="222"/>
      <c r="H182" s="222"/>
      <c r="I182" s="225"/>
      <c r="J182" s="264">
        <f>BK182</f>
        <v>0</v>
      </c>
      <c r="K182" s="222"/>
      <c r="L182" s="227"/>
      <c r="M182" s="228"/>
      <c r="N182" s="229"/>
      <c r="O182" s="229"/>
      <c r="P182" s="230">
        <f>SUM(P183:P192)</f>
        <v>0</v>
      </c>
      <c r="Q182" s="229"/>
      <c r="R182" s="230">
        <f>SUM(R183:R192)</f>
        <v>0.12050999999999999</v>
      </c>
      <c r="S182" s="229"/>
      <c r="T182" s="231">
        <f>SUM(T183:T192)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232" t="s">
        <v>86</v>
      </c>
      <c r="AT182" s="233" t="s">
        <v>78</v>
      </c>
      <c r="AU182" s="233" t="s">
        <v>86</v>
      </c>
      <c r="AY182" s="232" t="s">
        <v>126</v>
      </c>
      <c r="BK182" s="234">
        <f>SUM(BK183:BK192)</f>
        <v>0</v>
      </c>
    </row>
    <row r="183" s="2" customFormat="1" ht="21.75" customHeight="1">
      <c r="A183" s="38"/>
      <c r="B183" s="39"/>
      <c r="C183" s="235" t="s">
        <v>269</v>
      </c>
      <c r="D183" s="235" t="s">
        <v>127</v>
      </c>
      <c r="E183" s="236" t="s">
        <v>270</v>
      </c>
      <c r="F183" s="237" t="s">
        <v>271</v>
      </c>
      <c r="G183" s="238" t="s">
        <v>272</v>
      </c>
      <c r="H183" s="239">
        <v>1</v>
      </c>
      <c r="I183" s="240"/>
      <c r="J183" s="241">
        <f>ROUND(I183*H183,2)</f>
        <v>0</v>
      </c>
      <c r="K183" s="237" t="s">
        <v>131</v>
      </c>
      <c r="L183" s="44"/>
      <c r="M183" s="242" t="s">
        <v>1</v>
      </c>
      <c r="N183" s="243" t="s">
        <v>44</v>
      </c>
      <c r="O183" s="91"/>
      <c r="P183" s="244">
        <f>O183*H183</f>
        <v>0</v>
      </c>
      <c r="Q183" s="244">
        <v>0.00069999999999999999</v>
      </c>
      <c r="R183" s="244">
        <f>Q183*H183</f>
        <v>0.00069999999999999999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125</v>
      </c>
      <c r="AT183" s="246" t="s">
        <v>127</v>
      </c>
      <c r="AU183" s="246" t="s">
        <v>88</v>
      </c>
      <c r="AY183" s="17" t="s">
        <v>126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86</v>
      </c>
      <c r="BK183" s="247">
        <f>ROUND(I183*H183,2)</f>
        <v>0</v>
      </c>
      <c r="BL183" s="17" t="s">
        <v>125</v>
      </c>
      <c r="BM183" s="246" t="s">
        <v>273</v>
      </c>
    </row>
    <row r="184" s="13" customFormat="1">
      <c r="A184" s="13"/>
      <c r="B184" s="265"/>
      <c r="C184" s="266"/>
      <c r="D184" s="248" t="s">
        <v>191</v>
      </c>
      <c r="E184" s="267" t="s">
        <v>1</v>
      </c>
      <c r="F184" s="268" t="s">
        <v>274</v>
      </c>
      <c r="G184" s="266"/>
      <c r="H184" s="269">
        <v>1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5" t="s">
        <v>191</v>
      </c>
      <c r="AU184" s="275" t="s">
        <v>88</v>
      </c>
      <c r="AV184" s="13" t="s">
        <v>88</v>
      </c>
      <c r="AW184" s="13" t="s">
        <v>34</v>
      </c>
      <c r="AX184" s="13" t="s">
        <v>79</v>
      </c>
      <c r="AY184" s="275" t="s">
        <v>126</v>
      </c>
    </row>
    <row r="185" s="14" customFormat="1">
      <c r="A185" s="14"/>
      <c r="B185" s="276"/>
      <c r="C185" s="277"/>
      <c r="D185" s="248" t="s">
        <v>191</v>
      </c>
      <c r="E185" s="278" t="s">
        <v>1</v>
      </c>
      <c r="F185" s="279" t="s">
        <v>193</v>
      </c>
      <c r="G185" s="277"/>
      <c r="H185" s="280">
        <v>1</v>
      </c>
      <c r="I185" s="281"/>
      <c r="J185" s="277"/>
      <c r="K185" s="277"/>
      <c r="L185" s="282"/>
      <c r="M185" s="283"/>
      <c r="N185" s="284"/>
      <c r="O185" s="284"/>
      <c r="P185" s="284"/>
      <c r="Q185" s="284"/>
      <c r="R185" s="284"/>
      <c r="S185" s="284"/>
      <c r="T185" s="28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6" t="s">
        <v>191</v>
      </c>
      <c r="AU185" s="286" t="s">
        <v>88</v>
      </c>
      <c r="AV185" s="14" t="s">
        <v>125</v>
      </c>
      <c r="AW185" s="14" t="s">
        <v>34</v>
      </c>
      <c r="AX185" s="14" t="s">
        <v>86</v>
      </c>
      <c r="AY185" s="286" t="s">
        <v>126</v>
      </c>
    </row>
    <row r="186" s="2" customFormat="1" ht="21.75" customHeight="1">
      <c r="A186" s="38"/>
      <c r="B186" s="39"/>
      <c r="C186" s="287" t="s">
        <v>275</v>
      </c>
      <c r="D186" s="287" t="s">
        <v>230</v>
      </c>
      <c r="E186" s="288" t="s">
        <v>276</v>
      </c>
      <c r="F186" s="289" t="s">
        <v>277</v>
      </c>
      <c r="G186" s="290" t="s">
        <v>272</v>
      </c>
      <c r="H186" s="291">
        <v>1</v>
      </c>
      <c r="I186" s="292"/>
      <c r="J186" s="293">
        <f>ROUND(I186*H186,2)</f>
        <v>0</v>
      </c>
      <c r="K186" s="289" t="s">
        <v>131</v>
      </c>
      <c r="L186" s="294"/>
      <c r="M186" s="295" t="s">
        <v>1</v>
      </c>
      <c r="N186" s="296" t="s">
        <v>44</v>
      </c>
      <c r="O186" s="91"/>
      <c r="P186" s="244">
        <f>O186*H186</f>
        <v>0</v>
      </c>
      <c r="Q186" s="244">
        <v>0.0012999999999999999</v>
      </c>
      <c r="R186" s="244">
        <f>Q186*H186</f>
        <v>0.0012999999999999999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164</v>
      </c>
      <c r="AT186" s="246" t="s">
        <v>230</v>
      </c>
      <c r="AU186" s="246" t="s">
        <v>88</v>
      </c>
      <c r="AY186" s="17" t="s">
        <v>126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86</v>
      </c>
      <c r="BK186" s="247">
        <f>ROUND(I186*H186,2)</f>
        <v>0</v>
      </c>
      <c r="BL186" s="17" t="s">
        <v>125</v>
      </c>
      <c r="BM186" s="246" t="s">
        <v>278</v>
      </c>
    </row>
    <row r="187" s="13" customFormat="1">
      <c r="A187" s="13"/>
      <c r="B187" s="265"/>
      <c r="C187" s="266"/>
      <c r="D187" s="248" t="s">
        <v>191</v>
      </c>
      <c r="E187" s="267" t="s">
        <v>1</v>
      </c>
      <c r="F187" s="268" t="s">
        <v>274</v>
      </c>
      <c r="G187" s="266"/>
      <c r="H187" s="269">
        <v>1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5" t="s">
        <v>191</v>
      </c>
      <c r="AU187" s="275" t="s">
        <v>88</v>
      </c>
      <c r="AV187" s="13" t="s">
        <v>88</v>
      </c>
      <c r="AW187" s="13" t="s">
        <v>34</v>
      </c>
      <c r="AX187" s="13" t="s">
        <v>79</v>
      </c>
      <c r="AY187" s="275" t="s">
        <v>126</v>
      </c>
    </row>
    <row r="188" s="14" customFormat="1">
      <c r="A188" s="14"/>
      <c r="B188" s="276"/>
      <c r="C188" s="277"/>
      <c r="D188" s="248" t="s">
        <v>191</v>
      </c>
      <c r="E188" s="278" t="s">
        <v>1</v>
      </c>
      <c r="F188" s="279" t="s">
        <v>193</v>
      </c>
      <c r="G188" s="277"/>
      <c r="H188" s="280">
        <v>1</v>
      </c>
      <c r="I188" s="281"/>
      <c r="J188" s="277"/>
      <c r="K188" s="277"/>
      <c r="L188" s="282"/>
      <c r="M188" s="283"/>
      <c r="N188" s="284"/>
      <c r="O188" s="284"/>
      <c r="P188" s="284"/>
      <c r="Q188" s="284"/>
      <c r="R188" s="284"/>
      <c r="S188" s="284"/>
      <c r="T188" s="28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6" t="s">
        <v>191</v>
      </c>
      <c r="AU188" s="286" t="s">
        <v>88</v>
      </c>
      <c r="AV188" s="14" t="s">
        <v>125</v>
      </c>
      <c r="AW188" s="14" t="s">
        <v>34</v>
      </c>
      <c r="AX188" s="14" t="s">
        <v>86</v>
      </c>
      <c r="AY188" s="286" t="s">
        <v>126</v>
      </c>
    </row>
    <row r="189" s="2" customFormat="1" ht="21.75" customHeight="1">
      <c r="A189" s="38"/>
      <c r="B189" s="39"/>
      <c r="C189" s="235" t="s">
        <v>279</v>
      </c>
      <c r="D189" s="235" t="s">
        <v>127</v>
      </c>
      <c r="E189" s="236" t="s">
        <v>280</v>
      </c>
      <c r="F189" s="237" t="s">
        <v>281</v>
      </c>
      <c r="G189" s="238" t="s">
        <v>272</v>
      </c>
      <c r="H189" s="239">
        <v>1</v>
      </c>
      <c r="I189" s="240"/>
      <c r="J189" s="241">
        <f>ROUND(I189*H189,2)</f>
        <v>0</v>
      </c>
      <c r="K189" s="237" t="s">
        <v>131</v>
      </c>
      <c r="L189" s="44"/>
      <c r="M189" s="242" t="s">
        <v>1</v>
      </c>
      <c r="N189" s="243" t="s">
        <v>44</v>
      </c>
      <c r="O189" s="91"/>
      <c r="P189" s="244">
        <f>O189*H189</f>
        <v>0</v>
      </c>
      <c r="Q189" s="244">
        <v>0.11241</v>
      </c>
      <c r="R189" s="244">
        <f>Q189*H189</f>
        <v>0.11241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125</v>
      </c>
      <c r="AT189" s="246" t="s">
        <v>127</v>
      </c>
      <c r="AU189" s="246" t="s">
        <v>88</v>
      </c>
      <c r="AY189" s="17" t="s">
        <v>126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86</v>
      </c>
      <c r="BK189" s="247">
        <f>ROUND(I189*H189,2)</f>
        <v>0</v>
      </c>
      <c r="BL189" s="17" t="s">
        <v>125</v>
      </c>
      <c r="BM189" s="246" t="s">
        <v>282</v>
      </c>
    </row>
    <row r="190" s="13" customFormat="1">
      <c r="A190" s="13"/>
      <c r="B190" s="265"/>
      <c r="C190" s="266"/>
      <c r="D190" s="248" t="s">
        <v>191</v>
      </c>
      <c r="E190" s="267" t="s">
        <v>1</v>
      </c>
      <c r="F190" s="268" t="s">
        <v>274</v>
      </c>
      <c r="G190" s="266"/>
      <c r="H190" s="269">
        <v>1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5" t="s">
        <v>191</v>
      </c>
      <c r="AU190" s="275" t="s">
        <v>88</v>
      </c>
      <c r="AV190" s="13" t="s">
        <v>88</v>
      </c>
      <c r="AW190" s="13" t="s">
        <v>34</v>
      </c>
      <c r="AX190" s="13" t="s">
        <v>79</v>
      </c>
      <c r="AY190" s="275" t="s">
        <v>126</v>
      </c>
    </row>
    <row r="191" s="14" customFormat="1">
      <c r="A191" s="14"/>
      <c r="B191" s="276"/>
      <c r="C191" s="277"/>
      <c r="D191" s="248" t="s">
        <v>191</v>
      </c>
      <c r="E191" s="278" t="s">
        <v>1</v>
      </c>
      <c r="F191" s="279" t="s">
        <v>193</v>
      </c>
      <c r="G191" s="277"/>
      <c r="H191" s="280">
        <v>1</v>
      </c>
      <c r="I191" s="281"/>
      <c r="J191" s="277"/>
      <c r="K191" s="277"/>
      <c r="L191" s="282"/>
      <c r="M191" s="283"/>
      <c r="N191" s="284"/>
      <c r="O191" s="284"/>
      <c r="P191" s="284"/>
      <c r="Q191" s="284"/>
      <c r="R191" s="284"/>
      <c r="S191" s="284"/>
      <c r="T191" s="28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6" t="s">
        <v>191</v>
      </c>
      <c r="AU191" s="286" t="s">
        <v>88</v>
      </c>
      <c r="AV191" s="14" t="s">
        <v>125</v>
      </c>
      <c r="AW191" s="14" t="s">
        <v>34</v>
      </c>
      <c r="AX191" s="14" t="s">
        <v>86</v>
      </c>
      <c r="AY191" s="286" t="s">
        <v>126</v>
      </c>
    </row>
    <row r="192" s="2" customFormat="1" ht="16.5" customHeight="1">
      <c r="A192" s="38"/>
      <c r="B192" s="39"/>
      <c r="C192" s="287" t="s">
        <v>7</v>
      </c>
      <c r="D192" s="287" t="s">
        <v>230</v>
      </c>
      <c r="E192" s="288" t="s">
        <v>283</v>
      </c>
      <c r="F192" s="289" t="s">
        <v>284</v>
      </c>
      <c r="G192" s="290" t="s">
        <v>272</v>
      </c>
      <c r="H192" s="291">
        <v>1</v>
      </c>
      <c r="I192" s="292"/>
      <c r="J192" s="293">
        <f>ROUND(I192*H192,2)</f>
        <v>0</v>
      </c>
      <c r="K192" s="289" t="s">
        <v>131</v>
      </c>
      <c r="L192" s="294"/>
      <c r="M192" s="295" t="s">
        <v>1</v>
      </c>
      <c r="N192" s="296" t="s">
        <v>44</v>
      </c>
      <c r="O192" s="91"/>
      <c r="P192" s="244">
        <f>O192*H192</f>
        <v>0</v>
      </c>
      <c r="Q192" s="244">
        <v>0.0061000000000000004</v>
      </c>
      <c r="R192" s="244">
        <f>Q192*H192</f>
        <v>0.0061000000000000004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164</v>
      </c>
      <c r="AT192" s="246" t="s">
        <v>230</v>
      </c>
      <c r="AU192" s="246" t="s">
        <v>88</v>
      </c>
      <c r="AY192" s="17" t="s">
        <v>126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86</v>
      </c>
      <c r="BK192" s="247">
        <f>ROUND(I192*H192,2)</f>
        <v>0</v>
      </c>
      <c r="BL192" s="17" t="s">
        <v>125</v>
      </c>
      <c r="BM192" s="246" t="s">
        <v>285</v>
      </c>
    </row>
    <row r="193" s="11" customFormat="1" ht="22.8" customHeight="1">
      <c r="A193" s="11"/>
      <c r="B193" s="221"/>
      <c r="C193" s="222"/>
      <c r="D193" s="223" t="s">
        <v>78</v>
      </c>
      <c r="E193" s="263" t="s">
        <v>286</v>
      </c>
      <c r="F193" s="263" t="s">
        <v>287</v>
      </c>
      <c r="G193" s="222"/>
      <c r="H193" s="222"/>
      <c r="I193" s="225"/>
      <c r="J193" s="264">
        <f>BK193</f>
        <v>0</v>
      </c>
      <c r="K193" s="222"/>
      <c r="L193" s="227"/>
      <c r="M193" s="228"/>
      <c r="N193" s="229"/>
      <c r="O193" s="229"/>
      <c r="P193" s="230">
        <f>P194</f>
        <v>0</v>
      </c>
      <c r="Q193" s="229"/>
      <c r="R193" s="230">
        <f>R194</f>
        <v>0</v>
      </c>
      <c r="S193" s="229"/>
      <c r="T193" s="231">
        <f>T194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32" t="s">
        <v>86</v>
      </c>
      <c r="AT193" s="233" t="s">
        <v>78</v>
      </c>
      <c r="AU193" s="233" t="s">
        <v>86</v>
      </c>
      <c r="AY193" s="232" t="s">
        <v>126</v>
      </c>
      <c r="BK193" s="234">
        <f>BK194</f>
        <v>0</v>
      </c>
    </row>
    <row r="194" s="2" customFormat="1" ht="21.75" customHeight="1">
      <c r="A194" s="38"/>
      <c r="B194" s="39"/>
      <c r="C194" s="235" t="s">
        <v>288</v>
      </c>
      <c r="D194" s="235" t="s">
        <v>127</v>
      </c>
      <c r="E194" s="236" t="s">
        <v>289</v>
      </c>
      <c r="F194" s="237" t="s">
        <v>290</v>
      </c>
      <c r="G194" s="238" t="s">
        <v>291</v>
      </c>
      <c r="H194" s="239">
        <v>227.82300000000001</v>
      </c>
      <c r="I194" s="240"/>
      <c r="J194" s="241">
        <f>ROUND(I194*H194,2)</f>
        <v>0</v>
      </c>
      <c r="K194" s="237" t="s">
        <v>131</v>
      </c>
      <c r="L194" s="44"/>
      <c r="M194" s="252" t="s">
        <v>1</v>
      </c>
      <c r="N194" s="253" t="s">
        <v>44</v>
      </c>
      <c r="O194" s="254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125</v>
      </c>
      <c r="AT194" s="246" t="s">
        <v>127</v>
      </c>
      <c r="AU194" s="246" t="s">
        <v>88</v>
      </c>
      <c r="AY194" s="17" t="s">
        <v>126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86</v>
      </c>
      <c r="BK194" s="247">
        <f>ROUND(I194*H194,2)</f>
        <v>0</v>
      </c>
      <c r="BL194" s="17" t="s">
        <v>125</v>
      </c>
      <c r="BM194" s="246" t="s">
        <v>292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192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4bQVaYowApDA/3wXNMtCs2rrfyWKc+c1UhsbJFNg71jwenNtD+6xhndhYabF0Aa0tq89D5nAvRfkCiAEmMf6OQ==" hashValue="XYKVbJ+Dm31HhgT6ctaZy6nLtshvD2B5PQPnoQW2Bv/306XdlNBwDR5eCBfno3eNTOpZaZ+d/QHwgCTomXHduA==" algorithmName="SHA-512" password="CC35"/>
  <autoFilter ref="C124:K1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100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Propojka k pěchotnímu srubu Na Trati v Bohumíně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176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177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293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17. 6. 2020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">
        <v>33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35</v>
      </c>
      <c r="F23" s="38"/>
      <c r="G23" s="38"/>
      <c r="H23" s="38"/>
      <c r="I23" s="156" t="s">
        <v>28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36</v>
      </c>
      <c r="E25" s="38"/>
      <c r="F25" s="38"/>
      <c r="G25" s="38"/>
      <c r="H25" s="38"/>
      <c r="I25" s="156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6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38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39</v>
      </c>
      <c r="E32" s="38"/>
      <c r="F32" s="38"/>
      <c r="G32" s="38"/>
      <c r="H32" s="38"/>
      <c r="I32" s="154"/>
      <c r="J32" s="166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41</v>
      </c>
      <c r="G34" s="38"/>
      <c r="H34" s="38"/>
      <c r="I34" s="168" t="s">
        <v>40</v>
      </c>
      <c r="J34" s="167" t="s">
        <v>42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43</v>
      </c>
      <c r="E35" s="152" t="s">
        <v>44</v>
      </c>
      <c r="F35" s="170">
        <f>ROUND((SUM(BE125:BE150)),  2)</f>
        <v>0</v>
      </c>
      <c r="G35" s="38"/>
      <c r="H35" s="38"/>
      <c r="I35" s="171">
        <v>0.20999999999999999</v>
      </c>
      <c r="J35" s="170">
        <f>ROUND(((SUM(BE125:BE150))*I35),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45</v>
      </c>
      <c r="F36" s="170">
        <f>ROUND((SUM(BF125:BF150)),  2)</f>
        <v>0</v>
      </c>
      <c r="G36" s="38"/>
      <c r="H36" s="38"/>
      <c r="I36" s="171">
        <v>0.14999999999999999</v>
      </c>
      <c r="J36" s="170">
        <f>ROUND(((SUM(BF125:BF150))*I36),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46</v>
      </c>
      <c r="F37" s="170">
        <f>ROUND((SUM(BG125:BG150)),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47</v>
      </c>
      <c r="F38" s="170">
        <f>ROUND((SUM(BH125:BH150)),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48</v>
      </c>
      <c r="F39" s="170">
        <f>ROUND((SUM(BI125:BI150)),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49</v>
      </c>
      <c r="E41" s="174"/>
      <c r="F41" s="174"/>
      <c r="G41" s="175" t="s">
        <v>50</v>
      </c>
      <c r="H41" s="176" t="s">
        <v>51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Propojka k pěchotnímu srubu Na Trati v Bohumíně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176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177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1.2 - Výměna podloží se souhlasem investora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Bohumín</v>
      </c>
      <c r="G91" s="40"/>
      <c r="H91" s="40"/>
      <c r="I91" s="156" t="s">
        <v>22</v>
      </c>
      <c r="J91" s="79" t="str">
        <f>IF(J14="","",J14)</f>
        <v>17. 6. 2020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Bohumín</v>
      </c>
      <c r="G93" s="40"/>
      <c r="H93" s="40"/>
      <c r="I93" s="156" t="s">
        <v>32</v>
      </c>
      <c r="J93" s="36" t="str">
        <f>E23</f>
        <v>Ing. Miroslav Knápek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36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104</v>
      </c>
      <c r="D96" s="198"/>
      <c r="E96" s="198"/>
      <c r="F96" s="198"/>
      <c r="G96" s="198"/>
      <c r="H96" s="198"/>
      <c r="I96" s="199"/>
      <c r="J96" s="200" t="s">
        <v>105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106</v>
      </c>
      <c r="D98" s="40"/>
      <c r="E98" s="40"/>
      <c r="F98" s="40"/>
      <c r="G98" s="40"/>
      <c r="H98" s="40"/>
      <c r="I98" s="154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107</v>
      </c>
    </row>
    <row r="99" s="9" customFormat="1" ht="24.96" customHeight="1">
      <c r="A99" s="9"/>
      <c r="B99" s="202"/>
      <c r="C99" s="203"/>
      <c r="D99" s="204" t="s">
        <v>179</v>
      </c>
      <c r="E99" s="205"/>
      <c r="F99" s="205"/>
      <c r="G99" s="205"/>
      <c r="H99" s="205"/>
      <c r="I99" s="206"/>
      <c r="J99" s="207">
        <f>J126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57"/>
      <c r="C100" s="133"/>
      <c r="D100" s="258" t="s">
        <v>180</v>
      </c>
      <c r="E100" s="259"/>
      <c r="F100" s="259"/>
      <c r="G100" s="259"/>
      <c r="H100" s="259"/>
      <c r="I100" s="260"/>
      <c r="J100" s="261">
        <f>J127</f>
        <v>0</v>
      </c>
      <c r="K100" s="133"/>
      <c r="L100" s="26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57"/>
      <c r="C101" s="133"/>
      <c r="D101" s="258" t="s">
        <v>181</v>
      </c>
      <c r="E101" s="259"/>
      <c r="F101" s="259"/>
      <c r="G101" s="259"/>
      <c r="H101" s="259"/>
      <c r="I101" s="260"/>
      <c r="J101" s="261">
        <f>J140</f>
        <v>0</v>
      </c>
      <c r="K101" s="133"/>
      <c r="L101" s="26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57"/>
      <c r="C102" s="133"/>
      <c r="D102" s="258" t="s">
        <v>182</v>
      </c>
      <c r="E102" s="259"/>
      <c r="F102" s="259"/>
      <c r="G102" s="259"/>
      <c r="H102" s="259"/>
      <c r="I102" s="260"/>
      <c r="J102" s="261">
        <f>J145</f>
        <v>0</v>
      </c>
      <c r="K102" s="133"/>
      <c r="L102" s="26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57"/>
      <c r="C103" s="133"/>
      <c r="D103" s="258" t="s">
        <v>183</v>
      </c>
      <c r="E103" s="259"/>
      <c r="F103" s="259"/>
      <c r="G103" s="259"/>
      <c r="H103" s="259"/>
      <c r="I103" s="260"/>
      <c r="J103" s="261">
        <f>J149</f>
        <v>0</v>
      </c>
      <c r="K103" s="133"/>
      <c r="L103" s="26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2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5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110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96" t="str">
        <f>E7</f>
        <v>Propojka k pěchotnímu srubu Na Trati v Bohumíně</v>
      </c>
      <c r="F113" s="32"/>
      <c r="G113" s="32"/>
      <c r="H113" s="32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101</v>
      </c>
      <c r="D114" s="22"/>
      <c r="E114" s="22"/>
      <c r="F114" s="22"/>
      <c r="G114" s="22"/>
      <c r="H114" s="22"/>
      <c r="I114" s="146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96" t="s">
        <v>176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177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1.2 - Výměna podloží se souhlasem investora</v>
      </c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Bohumín</v>
      </c>
      <c r="G119" s="40"/>
      <c r="H119" s="40"/>
      <c r="I119" s="156" t="s">
        <v>22</v>
      </c>
      <c r="J119" s="79" t="str">
        <f>IF(J14="","",J14)</f>
        <v>17. 6. 2020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>Město Bohumín</v>
      </c>
      <c r="G121" s="40"/>
      <c r="H121" s="40"/>
      <c r="I121" s="156" t="s">
        <v>32</v>
      </c>
      <c r="J121" s="36" t="str">
        <f>E23</f>
        <v>Ing. Miroslav Knápek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IF(E20="","",E20)</f>
        <v>Vyplň údaj</v>
      </c>
      <c r="G122" s="40"/>
      <c r="H122" s="40"/>
      <c r="I122" s="156" t="s">
        <v>36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209"/>
      <c r="B124" s="210"/>
      <c r="C124" s="211" t="s">
        <v>111</v>
      </c>
      <c r="D124" s="212" t="s">
        <v>64</v>
      </c>
      <c r="E124" s="212" t="s">
        <v>60</v>
      </c>
      <c r="F124" s="212" t="s">
        <v>61</v>
      </c>
      <c r="G124" s="212" t="s">
        <v>112</v>
      </c>
      <c r="H124" s="212" t="s">
        <v>113</v>
      </c>
      <c r="I124" s="213" t="s">
        <v>114</v>
      </c>
      <c r="J124" s="212" t="s">
        <v>105</v>
      </c>
      <c r="K124" s="214" t="s">
        <v>115</v>
      </c>
      <c r="L124" s="215"/>
      <c r="M124" s="100" t="s">
        <v>1</v>
      </c>
      <c r="N124" s="101" t="s">
        <v>43</v>
      </c>
      <c r="O124" s="101" t="s">
        <v>116</v>
      </c>
      <c r="P124" s="101" t="s">
        <v>117</v>
      </c>
      <c r="Q124" s="101" t="s">
        <v>118</v>
      </c>
      <c r="R124" s="101" t="s">
        <v>119</v>
      </c>
      <c r="S124" s="101" t="s">
        <v>120</v>
      </c>
      <c r="T124" s="102" t="s">
        <v>121</v>
      </c>
      <c r="U124" s="209"/>
      <c r="V124" s="209"/>
      <c r="W124" s="209"/>
      <c r="X124" s="209"/>
      <c r="Y124" s="209"/>
      <c r="Z124" s="209"/>
      <c r="AA124" s="209"/>
      <c r="AB124" s="209"/>
      <c r="AC124" s="209"/>
      <c r="AD124" s="209"/>
      <c r="AE124" s="209"/>
    </row>
    <row r="125" s="2" customFormat="1" ht="22.8" customHeight="1">
      <c r="A125" s="38"/>
      <c r="B125" s="39"/>
      <c r="C125" s="107" t="s">
        <v>122</v>
      </c>
      <c r="D125" s="40"/>
      <c r="E125" s="40"/>
      <c r="F125" s="40"/>
      <c r="G125" s="40"/>
      <c r="H125" s="40"/>
      <c r="I125" s="154"/>
      <c r="J125" s="216">
        <f>BK125</f>
        <v>0</v>
      </c>
      <c r="K125" s="40"/>
      <c r="L125" s="44"/>
      <c r="M125" s="103"/>
      <c r="N125" s="217"/>
      <c r="O125" s="104"/>
      <c r="P125" s="218">
        <f>P126</f>
        <v>0</v>
      </c>
      <c r="Q125" s="104"/>
      <c r="R125" s="218">
        <f>R126</f>
        <v>455.71019999999999</v>
      </c>
      <c r="S125" s="104"/>
      <c r="T125" s="219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78</v>
      </c>
      <c r="AU125" s="17" t="s">
        <v>107</v>
      </c>
      <c r="BK125" s="220">
        <f>BK126</f>
        <v>0</v>
      </c>
    </row>
    <row r="126" s="11" customFormat="1" ht="25.92" customHeight="1">
      <c r="A126" s="11"/>
      <c r="B126" s="221"/>
      <c r="C126" s="222"/>
      <c r="D126" s="223" t="s">
        <v>78</v>
      </c>
      <c r="E126" s="224" t="s">
        <v>184</v>
      </c>
      <c r="F126" s="224" t="s">
        <v>185</v>
      </c>
      <c r="G126" s="222"/>
      <c r="H126" s="222"/>
      <c r="I126" s="225"/>
      <c r="J126" s="226">
        <f>BK126</f>
        <v>0</v>
      </c>
      <c r="K126" s="222"/>
      <c r="L126" s="227"/>
      <c r="M126" s="228"/>
      <c r="N126" s="229"/>
      <c r="O126" s="229"/>
      <c r="P126" s="230">
        <f>P127+P140+P145+P149</f>
        <v>0</v>
      </c>
      <c r="Q126" s="229"/>
      <c r="R126" s="230">
        <f>R127+R140+R145+R149</f>
        <v>455.71019999999999</v>
      </c>
      <c r="S126" s="229"/>
      <c r="T126" s="231">
        <f>T127+T140+T145+T149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32" t="s">
        <v>86</v>
      </c>
      <c r="AT126" s="233" t="s">
        <v>78</v>
      </c>
      <c r="AU126" s="233" t="s">
        <v>79</v>
      </c>
      <c r="AY126" s="232" t="s">
        <v>126</v>
      </c>
      <c r="BK126" s="234">
        <f>BK127+BK140+BK145+BK149</f>
        <v>0</v>
      </c>
    </row>
    <row r="127" s="11" customFormat="1" ht="22.8" customHeight="1">
      <c r="A127" s="11"/>
      <c r="B127" s="221"/>
      <c r="C127" s="222"/>
      <c r="D127" s="223" t="s">
        <v>78</v>
      </c>
      <c r="E127" s="263" t="s">
        <v>86</v>
      </c>
      <c r="F127" s="263" t="s">
        <v>186</v>
      </c>
      <c r="G127" s="222"/>
      <c r="H127" s="222"/>
      <c r="I127" s="225"/>
      <c r="J127" s="264">
        <f>BK127</f>
        <v>0</v>
      </c>
      <c r="K127" s="222"/>
      <c r="L127" s="227"/>
      <c r="M127" s="228"/>
      <c r="N127" s="229"/>
      <c r="O127" s="229"/>
      <c r="P127" s="230">
        <f>SUM(P128:P139)</f>
        <v>0</v>
      </c>
      <c r="Q127" s="229"/>
      <c r="R127" s="230">
        <f>SUM(R128:R139)</f>
        <v>0</v>
      </c>
      <c r="S127" s="229"/>
      <c r="T127" s="231">
        <f>SUM(T128:T139)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32" t="s">
        <v>86</v>
      </c>
      <c r="AT127" s="233" t="s">
        <v>78</v>
      </c>
      <c r="AU127" s="233" t="s">
        <v>86</v>
      </c>
      <c r="AY127" s="232" t="s">
        <v>126</v>
      </c>
      <c r="BK127" s="234">
        <f>SUM(BK128:BK139)</f>
        <v>0</v>
      </c>
    </row>
    <row r="128" s="2" customFormat="1" ht="33" customHeight="1">
      <c r="A128" s="38"/>
      <c r="B128" s="39"/>
      <c r="C128" s="235" t="s">
        <v>86</v>
      </c>
      <c r="D128" s="235" t="s">
        <v>127</v>
      </c>
      <c r="E128" s="236" t="s">
        <v>194</v>
      </c>
      <c r="F128" s="237" t="s">
        <v>195</v>
      </c>
      <c r="G128" s="238" t="s">
        <v>196</v>
      </c>
      <c r="H128" s="239">
        <v>198</v>
      </c>
      <c r="I128" s="240"/>
      <c r="J128" s="241">
        <f>ROUND(I128*H128,2)</f>
        <v>0</v>
      </c>
      <c r="K128" s="237" t="s">
        <v>131</v>
      </c>
      <c r="L128" s="44"/>
      <c r="M128" s="242" t="s">
        <v>1</v>
      </c>
      <c r="N128" s="243" t="s">
        <v>44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125</v>
      </c>
      <c r="AT128" s="246" t="s">
        <v>127</v>
      </c>
      <c r="AU128" s="246" t="s">
        <v>88</v>
      </c>
      <c r="AY128" s="17" t="s">
        <v>126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86</v>
      </c>
      <c r="BK128" s="247">
        <f>ROUND(I128*H128,2)</f>
        <v>0</v>
      </c>
      <c r="BL128" s="17" t="s">
        <v>125</v>
      </c>
      <c r="BM128" s="246" t="s">
        <v>294</v>
      </c>
    </row>
    <row r="129" s="13" customFormat="1">
      <c r="A129" s="13"/>
      <c r="B129" s="265"/>
      <c r="C129" s="266"/>
      <c r="D129" s="248" t="s">
        <v>191</v>
      </c>
      <c r="E129" s="267" t="s">
        <v>1</v>
      </c>
      <c r="F129" s="268" t="s">
        <v>295</v>
      </c>
      <c r="G129" s="266"/>
      <c r="H129" s="269">
        <v>198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75" t="s">
        <v>191</v>
      </c>
      <c r="AU129" s="275" t="s">
        <v>88</v>
      </c>
      <c r="AV129" s="13" t="s">
        <v>88</v>
      </c>
      <c r="AW129" s="13" t="s">
        <v>34</v>
      </c>
      <c r="AX129" s="13" t="s">
        <v>79</v>
      </c>
      <c r="AY129" s="275" t="s">
        <v>126</v>
      </c>
    </row>
    <row r="130" s="14" customFormat="1">
      <c r="A130" s="14"/>
      <c r="B130" s="276"/>
      <c r="C130" s="277"/>
      <c r="D130" s="248" t="s">
        <v>191</v>
      </c>
      <c r="E130" s="278" t="s">
        <v>1</v>
      </c>
      <c r="F130" s="279" t="s">
        <v>193</v>
      </c>
      <c r="G130" s="277"/>
      <c r="H130" s="280">
        <v>198</v>
      </c>
      <c r="I130" s="281"/>
      <c r="J130" s="277"/>
      <c r="K130" s="277"/>
      <c r="L130" s="282"/>
      <c r="M130" s="283"/>
      <c r="N130" s="284"/>
      <c r="O130" s="284"/>
      <c r="P130" s="284"/>
      <c r="Q130" s="284"/>
      <c r="R130" s="284"/>
      <c r="S130" s="284"/>
      <c r="T130" s="28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6" t="s">
        <v>191</v>
      </c>
      <c r="AU130" s="286" t="s">
        <v>88</v>
      </c>
      <c r="AV130" s="14" t="s">
        <v>125</v>
      </c>
      <c r="AW130" s="14" t="s">
        <v>34</v>
      </c>
      <c r="AX130" s="14" t="s">
        <v>86</v>
      </c>
      <c r="AY130" s="286" t="s">
        <v>126</v>
      </c>
    </row>
    <row r="131" s="2" customFormat="1" ht="21.75" customHeight="1">
      <c r="A131" s="38"/>
      <c r="B131" s="39"/>
      <c r="C131" s="235" t="s">
        <v>88</v>
      </c>
      <c r="D131" s="235" t="s">
        <v>127</v>
      </c>
      <c r="E131" s="236" t="s">
        <v>200</v>
      </c>
      <c r="F131" s="237" t="s">
        <v>201</v>
      </c>
      <c r="G131" s="238" t="s">
        <v>196</v>
      </c>
      <c r="H131" s="239">
        <v>198</v>
      </c>
      <c r="I131" s="240"/>
      <c r="J131" s="241">
        <f>ROUND(I131*H131,2)</f>
        <v>0</v>
      </c>
      <c r="K131" s="237" t="s">
        <v>131</v>
      </c>
      <c r="L131" s="44"/>
      <c r="M131" s="242" t="s">
        <v>1</v>
      </c>
      <c r="N131" s="243" t="s">
        <v>44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125</v>
      </c>
      <c r="AT131" s="246" t="s">
        <v>127</v>
      </c>
      <c r="AU131" s="246" t="s">
        <v>88</v>
      </c>
      <c r="AY131" s="17" t="s">
        <v>126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86</v>
      </c>
      <c r="BK131" s="247">
        <f>ROUND(I131*H131,2)</f>
        <v>0</v>
      </c>
      <c r="BL131" s="17" t="s">
        <v>125</v>
      </c>
      <c r="BM131" s="246" t="s">
        <v>296</v>
      </c>
    </row>
    <row r="132" s="13" customFormat="1">
      <c r="A132" s="13"/>
      <c r="B132" s="265"/>
      <c r="C132" s="266"/>
      <c r="D132" s="248" t="s">
        <v>191</v>
      </c>
      <c r="E132" s="267" t="s">
        <v>1</v>
      </c>
      <c r="F132" s="268" t="s">
        <v>297</v>
      </c>
      <c r="G132" s="266"/>
      <c r="H132" s="269">
        <v>198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5" t="s">
        <v>191</v>
      </c>
      <c r="AU132" s="275" t="s">
        <v>88</v>
      </c>
      <c r="AV132" s="13" t="s">
        <v>88</v>
      </c>
      <c r="AW132" s="13" t="s">
        <v>34</v>
      </c>
      <c r="AX132" s="13" t="s">
        <v>79</v>
      </c>
      <c r="AY132" s="275" t="s">
        <v>126</v>
      </c>
    </row>
    <row r="133" s="14" customFormat="1">
      <c r="A133" s="14"/>
      <c r="B133" s="276"/>
      <c r="C133" s="277"/>
      <c r="D133" s="248" t="s">
        <v>191</v>
      </c>
      <c r="E133" s="278" t="s">
        <v>1</v>
      </c>
      <c r="F133" s="279" t="s">
        <v>193</v>
      </c>
      <c r="G133" s="277"/>
      <c r="H133" s="280">
        <v>198</v>
      </c>
      <c r="I133" s="281"/>
      <c r="J133" s="277"/>
      <c r="K133" s="277"/>
      <c r="L133" s="282"/>
      <c r="M133" s="283"/>
      <c r="N133" s="284"/>
      <c r="O133" s="284"/>
      <c r="P133" s="284"/>
      <c r="Q133" s="284"/>
      <c r="R133" s="284"/>
      <c r="S133" s="284"/>
      <c r="T133" s="28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6" t="s">
        <v>191</v>
      </c>
      <c r="AU133" s="286" t="s">
        <v>88</v>
      </c>
      <c r="AV133" s="14" t="s">
        <v>125</v>
      </c>
      <c r="AW133" s="14" t="s">
        <v>34</v>
      </c>
      <c r="AX133" s="14" t="s">
        <v>86</v>
      </c>
      <c r="AY133" s="286" t="s">
        <v>126</v>
      </c>
    </row>
    <row r="134" s="2" customFormat="1" ht="21.75" customHeight="1">
      <c r="A134" s="38"/>
      <c r="B134" s="39"/>
      <c r="C134" s="235" t="s">
        <v>140</v>
      </c>
      <c r="D134" s="235" t="s">
        <v>127</v>
      </c>
      <c r="E134" s="236" t="s">
        <v>213</v>
      </c>
      <c r="F134" s="237" t="s">
        <v>214</v>
      </c>
      <c r="G134" s="238" t="s">
        <v>189</v>
      </c>
      <c r="H134" s="239">
        <v>660</v>
      </c>
      <c r="I134" s="240"/>
      <c r="J134" s="241">
        <f>ROUND(I134*H134,2)</f>
        <v>0</v>
      </c>
      <c r="K134" s="237" t="s">
        <v>131</v>
      </c>
      <c r="L134" s="44"/>
      <c r="M134" s="242" t="s">
        <v>1</v>
      </c>
      <c r="N134" s="243" t="s">
        <v>44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125</v>
      </c>
      <c r="AT134" s="246" t="s">
        <v>127</v>
      </c>
      <c r="AU134" s="246" t="s">
        <v>88</v>
      </c>
      <c r="AY134" s="17" t="s">
        <v>126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86</v>
      </c>
      <c r="BK134" s="247">
        <f>ROUND(I134*H134,2)</f>
        <v>0</v>
      </c>
      <c r="BL134" s="17" t="s">
        <v>125</v>
      </c>
      <c r="BM134" s="246" t="s">
        <v>298</v>
      </c>
    </row>
    <row r="135" s="13" customFormat="1">
      <c r="A135" s="13"/>
      <c r="B135" s="265"/>
      <c r="C135" s="266"/>
      <c r="D135" s="248" t="s">
        <v>191</v>
      </c>
      <c r="E135" s="267" t="s">
        <v>1</v>
      </c>
      <c r="F135" s="268" t="s">
        <v>299</v>
      </c>
      <c r="G135" s="266"/>
      <c r="H135" s="269">
        <v>660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5" t="s">
        <v>191</v>
      </c>
      <c r="AU135" s="275" t="s">
        <v>88</v>
      </c>
      <c r="AV135" s="13" t="s">
        <v>88</v>
      </c>
      <c r="AW135" s="13" t="s">
        <v>34</v>
      </c>
      <c r="AX135" s="13" t="s">
        <v>79</v>
      </c>
      <c r="AY135" s="275" t="s">
        <v>126</v>
      </c>
    </row>
    <row r="136" s="14" customFormat="1">
      <c r="A136" s="14"/>
      <c r="B136" s="276"/>
      <c r="C136" s="277"/>
      <c r="D136" s="248" t="s">
        <v>191</v>
      </c>
      <c r="E136" s="278" t="s">
        <v>1</v>
      </c>
      <c r="F136" s="279" t="s">
        <v>193</v>
      </c>
      <c r="G136" s="277"/>
      <c r="H136" s="280">
        <v>660</v>
      </c>
      <c r="I136" s="281"/>
      <c r="J136" s="277"/>
      <c r="K136" s="277"/>
      <c r="L136" s="282"/>
      <c r="M136" s="283"/>
      <c r="N136" s="284"/>
      <c r="O136" s="284"/>
      <c r="P136" s="284"/>
      <c r="Q136" s="284"/>
      <c r="R136" s="284"/>
      <c r="S136" s="284"/>
      <c r="T136" s="28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6" t="s">
        <v>191</v>
      </c>
      <c r="AU136" s="286" t="s">
        <v>88</v>
      </c>
      <c r="AV136" s="14" t="s">
        <v>125</v>
      </c>
      <c r="AW136" s="14" t="s">
        <v>34</v>
      </c>
      <c r="AX136" s="14" t="s">
        <v>86</v>
      </c>
      <c r="AY136" s="286" t="s">
        <v>126</v>
      </c>
    </row>
    <row r="137" s="2" customFormat="1" ht="21.75" customHeight="1">
      <c r="A137" s="38"/>
      <c r="B137" s="39"/>
      <c r="C137" s="235" t="s">
        <v>125</v>
      </c>
      <c r="D137" s="235" t="s">
        <v>127</v>
      </c>
      <c r="E137" s="236" t="s">
        <v>221</v>
      </c>
      <c r="F137" s="237" t="s">
        <v>222</v>
      </c>
      <c r="G137" s="238" t="s">
        <v>189</v>
      </c>
      <c r="H137" s="239">
        <v>990</v>
      </c>
      <c r="I137" s="240"/>
      <c r="J137" s="241">
        <f>ROUND(I137*H137,2)</f>
        <v>0</v>
      </c>
      <c r="K137" s="237" t="s">
        <v>131</v>
      </c>
      <c r="L137" s="44"/>
      <c r="M137" s="242" t="s">
        <v>1</v>
      </c>
      <c r="N137" s="243" t="s">
        <v>44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125</v>
      </c>
      <c r="AT137" s="246" t="s">
        <v>127</v>
      </c>
      <c r="AU137" s="246" t="s">
        <v>88</v>
      </c>
      <c r="AY137" s="17" t="s">
        <v>126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86</v>
      </c>
      <c r="BK137" s="247">
        <f>ROUND(I137*H137,2)</f>
        <v>0</v>
      </c>
      <c r="BL137" s="17" t="s">
        <v>125</v>
      </c>
      <c r="BM137" s="246" t="s">
        <v>300</v>
      </c>
    </row>
    <row r="138" s="13" customFormat="1">
      <c r="A138" s="13"/>
      <c r="B138" s="265"/>
      <c r="C138" s="266"/>
      <c r="D138" s="248" t="s">
        <v>191</v>
      </c>
      <c r="E138" s="267" t="s">
        <v>1</v>
      </c>
      <c r="F138" s="268" t="s">
        <v>301</v>
      </c>
      <c r="G138" s="266"/>
      <c r="H138" s="269">
        <v>990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5" t="s">
        <v>191</v>
      </c>
      <c r="AU138" s="275" t="s">
        <v>88</v>
      </c>
      <c r="AV138" s="13" t="s">
        <v>88</v>
      </c>
      <c r="AW138" s="13" t="s">
        <v>34</v>
      </c>
      <c r="AX138" s="13" t="s">
        <v>79</v>
      </c>
      <c r="AY138" s="275" t="s">
        <v>126</v>
      </c>
    </row>
    <row r="139" s="14" customFormat="1">
      <c r="A139" s="14"/>
      <c r="B139" s="276"/>
      <c r="C139" s="277"/>
      <c r="D139" s="248" t="s">
        <v>191</v>
      </c>
      <c r="E139" s="278" t="s">
        <v>1</v>
      </c>
      <c r="F139" s="279" t="s">
        <v>193</v>
      </c>
      <c r="G139" s="277"/>
      <c r="H139" s="280">
        <v>990</v>
      </c>
      <c r="I139" s="281"/>
      <c r="J139" s="277"/>
      <c r="K139" s="277"/>
      <c r="L139" s="282"/>
      <c r="M139" s="283"/>
      <c r="N139" s="284"/>
      <c r="O139" s="284"/>
      <c r="P139" s="284"/>
      <c r="Q139" s="284"/>
      <c r="R139" s="284"/>
      <c r="S139" s="284"/>
      <c r="T139" s="28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6" t="s">
        <v>191</v>
      </c>
      <c r="AU139" s="286" t="s">
        <v>88</v>
      </c>
      <c r="AV139" s="14" t="s">
        <v>125</v>
      </c>
      <c r="AW139" s="14" t="s">
        <v>34</v>
      </c>
      <c r="AX139" s="14" t="s">
        <v>86</v>
      </c>
      <c r="AY139" s="286" t="s">
        <v>126</v>
      </c>
    </row>
    <row r="140" s="11" customFormat="1" ht="22.8" customHeight="1">
      <c r="A140" s="11"/>
      <c r="B140" s="221"/>
      <c r="C140" s="222"/>
      <c r="D140" s="223" t="s">
        <v>78</v>
      </c>
      <c r="E140" s="263" t="s">
        <v>149</v>
      </c>
      <c r="F140" s="263" t="s">
        <v>248</v>
      </c>
      <c r="G140" s="222"/>
      <c r="H140" s="222"/>
      <c r="I140" s="225"/>
      <c r="J140" s="264">
        <f>BK140</f>
        <v>0</v>
      </c>
      <c r="K140" s="222"/>
      <c r="L140" s="227"/>
      <c r="M140" s="228"/>
      <c r="N140" s="229"/>
      <c r="O140" s="229"/>
      <c r="P140" s="230">
        <f>SUM(P141:P144)</f>
        <v>0</v>
      </c>
      <c r="Q140" s="229"/>
      <c r="R140" s="230">
        <f>SUM(R141:R144)</f>
        <v>455.39999999999998</v>
      </c>
      <c r="S140" s="229"/>
      <c r="T140" s="231">
        <f>SUM(T141:T144)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32" t="s">
        <v>86</v>
      </c>
      <c r="AT140" s="233" t="s">
        <v>78</v>
      </c>
      <c r="AU140" s="233" t="s">
        <v>86</v>
      </c>
      <c r="AY140" s="232" t="s">
        <v>126</v>
      </c>
      <c r="BK140" s="234">
        <f>SUM(BK141:BK144)</f>
        <v>0</v>
      </c>
    </row>
    <row r="141" s="2" customFormat="1" ht="16.5" customHeight="1">
      <c r="A141" s="38"/>
      <c r="B141" s="39"/>
      <c r="C141" s="235" t="s">
        <v>149</v>
      </c>
      <c r="D141" s="235" t="s">
        <v>127</v>
      </c>
      <c r="E141" s="236" t="s">
        <v>250</v>
      </c>
      <c r="F141" s="237" t="s">
        <v>251</v>
      </c>
      <c r="G141" s="238" t="s">
        <v>189</v>
      </c>
      <c r="H141" s="239">
        <v>1320</v>
      </c>
      <c r="I141" s="240"/>
      <c r="J141" s="241">
        <f>ROUND(I141*H141,2)</f>
        <v>0</v>
      </c>
      <c r="K141" s="237" t="s">
        <v>131</v>
      </c>
      <c r="L141" s="44"/>
      <c r="M141" s="242" t="s">
        <v>1</v>
      </c>
      <c r="N141" s="243" t="s">
        <v>44</v>
      </c>
      <c r="O141" s="91"/>
      <c r="P141" s="244">
        <f>O141*H141</f>
        <v>0</v>
      </c>
      <c r="Q141" s="244">
        <v>0.34499999999999997</v>
      </c>
      <c r="R141" s="244">
        <f>Q141*H141</f>
        <v>455.39999999999998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125</v>
      </c>
      <c r="AT141" s="246" t="s">
        <v>127</v>
      </c>
      <c r="AU141" s="246" t="s">
        <v>88</v>
      </c>
      <c r="AY141" s="17" t="s">
        <v>126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86</v>
      </c>
      <c r="BK141" s="247">
        <f>ROUND(I141*H141,2)</f>
        <v>0</v>
      </c>
      <c r="BL141" s="17" t="s">
        <v>125</v>
      </c>
      <c r="BM141" s="246" t="s">
        <v>302</v>
      </c>
    </row>
    <row r="142" s="15" customFormat="1">
      <c r="A142" s="15"/>
      <c r="B142" s="297"/>
      <c r="C142" s="298"/>
      <c r="D142" s="248" t="s">
        <v>191</v>
      </c>
      <c r="E142" s="299" t="s">
        <v>1</v>
      </c>
      <c r="F142" s="300" t="s">
        <v>303</v>
      </c>
      <c r="G142" s="298"/>
      <c r="H142" s="299" t="s">
        <v>1</v>
      </c>
      <c r="I142" s="301"/>
      <c r="J142" s="298"/>
      <c r="K142" s="298"/>
      <c r="L142" s="302"/>
      <c r="M142" s="303"/>
      <c r="N142" s="304"/>
      <c r="O142" s="304"/>
      <c r="P142" s="304"/>
      <c r="Q142" s="304"/>
      <c r="R142" s="304"/>
      <c r="S142" s="304"/>
      <c r="T142" s="30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306" t="s">
        <v>191</v>
      </c>
      <c r="AU142" s="306" t="s">
        <v>88</v>
      </c>
      <c r="AV142" s="15" t="s">
        <v>86</v>
      </c>
      <c r="AW142" s="15" t="s">
        <v>34</v>
      </c>
      <c r="AX142" s="15" t="s">
        <v>79</v>
      </c>
      <c r="AY142" s="306" t="s">
        <v>126</v>
      </c>
    </row>
    <row r="143" s="13" customFormat="1">
      <c r="A143" s="13"/>
      <c r="B143" s="265"/>
      <c r="C143" s="266"/>
      <c r="D143" s="248" t="s">
        <v>191</v>
      </c>
      <c r="E143" s="267" t="s">
        <v>1</v>
      </c>
      <c r="F143" s="268" t="s">
        <v>304</v>
      </c>
      <c r="G143" s="266"/>
      <c r="H143" s="269">
        <v>1320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5" t="s">
        <v>191</v>
      </c>
      <c r="AU143" s="275" t="s">
        <v>88</v>
      </c>
      <c r="AV143" s="13" t="s">
        <v>88</v>
      </c>
      <c r="AW143" s="13" t="s">
        <v>34</v>
      </c>
      <c r="AX143" s="13" t="s">
        <v>79</v>
      </c>
      <c r="AY143" s="275" t="s">
        <v>126</v>
      </c>
    </row>
    <row r="144" s="14" customFormat="1">
      <c r="A144" s="14"/>
      <c r="B144" s="276"/>
      <c r="C144" s="277"/>
      <c r="D144" s="248" t="s">
        <v>191</v>
      </c>
      <c r="E144" s="278" t="s">
        <v>1</v>
      </c>
      <c r="F144" s="279" t="s">
        <v>193</v>
      </c>
      <c r="G144" s="277"/>
      <c r="H144" s="280">
        <v>1320</v>
      </c>
      <c r="I144" s="281"/>
      <c r="J144" s="277"/>
      <c r="K144" s="277"/>
      <c r="L144" s="282"/>
      <c r="M144" s="283"/>
      <c r="N144" s="284"/>
      <c r="O144" s="284"/>
      <c r="P144" s="284"/>
      <c r="Q144" s="284"/>
      <c r="R144" s="284"/>
      <c r="S144" s="284"/>
      <c r="T144" s="28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6" t="s">
        <v>191</v>
      </c>
      <c r="AU144" s="286" t="s">
        <v>88</v>
      </c>
      <c r="AV144" s="14" t="s">
        <v>125</v>
      </c>
      <c r="AW144" s="14" t="s">
        <v>34</v>
      </c>
      <c r="AX144" s="14" t="s">
        <v>86</v>
      </c>
      <c r="AY144" s="286" t="s">
        <v>126</v>
      </c>
    </row>
    <row r="145" s="11" customFormat="1" ht="22.8" customHeight="1">
      <c r="A145" s="11"/>
      <c r="B145" s="221"/>
      <c r="C145" s="222"/>
      <c r="D145" s="223" t="s">
        <v>78</v>
      </c>
      <c r="E145" s="263" t="s">
        <v>172</v>
      </c>
      <c r="F145" s="263" t="s">
        <v>268</v>
      </c>
      <c r="G145" s="222"/>
      <c r="H145" s="222"/>
      <c r="I145" s="225"/>
      <c r="J145" s="264">
        <f>BK145</f>
        <v>0</v>
      </c>
      <c r="K145" s="222"/>
      <c r="L145" s="227"/>
      <c r="M145" s="228"/>
      <c r="N145" s="229"/>
      <c r="O145" s="229"/>
      <c r="P145" s="230">
        <f>SUM(P146:P148)</f>
        <v>0</v>
      </c>
      <c r="Q145" s="229"/>
      <c r="R145" s="230">
        <f>SUM(R146:R148)</f>
        <v>0.31019999999999998</v>
      </c>
      <c r="S145" s="229"/>
      <c r="T145" s="231">
        <f>SUM(T146:T148)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32" t="s">
        <v>86</v>
      </c>
      <c r="AT145" s="233" t="s">
        <v>78</v>
      </c>
      <c r="AU145" s="233" t="s">
        <v>86</v>
      </c>
      <c r="AY145" s="232" t="s">
        <v>126</v>
      </c>
      <c r="BK145" s="234">
        <f>SUM(BK146:BK148)</f>
        <v>0</v>
      </c>
    </row>
    <row r="146" s="2" customFormat="1" ht="21.75" customHeight="1">
      <c r="A146" s="38"/>
      <c r="B146" s="39"/>
      <c r="C146" s="235" t="s">
        <v>154</v>
      </c>
      <c r="D146" s="235" t="s">
        <v>127</v>
      </c>
      <c r="E146" s="236" t="s">
        <v>305</v>
      </c>
      <c r="F146" s="237" t="s">
        <v>306</v>
      </c>
      <c r="G146" s="238" t="s">
        <v>189</v>
      </c>
      <c r="H146" s="239">
        <v>660</v>
      </c>
      <c r="I146" s="240"/>
      <c r="J146" s="241">
        <f>ROUND(I146*H146,2)</f>
        <v>0</v>
      </c>
      <c r="K146" s="237" t="s">
        <v>131</v>
      </c>
      <c r="L146" s="44"/>
      <c r="M146" s="242" t="s">
        <v>1</v>
      </c>
      <c r="N146" s="243" t="s">
        <v>44</v>
      </c>
      <c r="O146" s="91"/>
      <c r="P146" s="244">
        <f>O146*H146</f>
        <v>0</v>
      </c>
      <c r="Q146" s="244">
        <v>0.00046999999999999999</v>
      </c>
      <c r="R146" s="244">
        <f>Q146*H146</f>
        <v>0.31019999999999998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125</v>
      </c>
      <c r="AT146" s="246" t="s">
        <v>127</v>
      </c>
      <c r="AU146" s="246" t="s">
        <v>88</v>
      </c>
      <c r="AY146" s="17" t="s">
        <v>126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86</v>
      </c>
      <c r="BK146" s="247">
        <f>ROUND(I146*H146,2)</f>
        <v>0</v>
      </c>
      <c r="BL146" s="17" t="s">
        <v>125</v>
      </c>
      <c r="BM146" s="246" t="s">
        <v>307</v>
      </c>
    </row>
    <row r="147" s="13" customFormat="1">
      <c r="A147" s="13"/>
      <c r="B147" s="265"/>
      <c r="C147" s="266"/>
      <c r="D147" s="248" t="s">
        <v>191</v>
      </c>
      <c r="E147" s="267" t="s">
        <v>1</v>
      </c>
      <c r="F147" s="268" t="s">
        <v>308</v>
      </c>
      <c r="G147" s="266"/>
      <c r="H147" s="269">
        <v>660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5" t="s">
        <v>191</v>
      </c>
      <c r="AU147" s="275" t="s">
        <v>88</v>
      </c>
      <c r="AV147" s="13" t="s">
        <v>88</v>
      </c>
      <c r="AW147" s="13" t="s">
        <v>34</v>
      </c>
      <c r="AX147" s="13" t="s">
        <v>79</v>
      </c>
      <c r="AY147" s="275" t="s">
        <v>126</v>
      </c>
    </row>
    <row r="148" s="14" customFormat="1">
      <c r="A148" s="14"/>
      <c r="B148" s="276"/>
      <c r="C148" s="277"/>
      <c r="D148" s="248" t="s">
        <v>191</v>
      </c>
      <c r="E148" s="278" t="s">
        <v>1</v>
      </c>
      <c r="F148" s="279" t="s">
        <v>193</v>
      </c>
      <c r="G148" s="277"/>
      <c r="H148" s="280">
        <v>660</v>
      </c>
      <c r="I148" s="281"/>
      <c r="J148" s="277"/>
      <c r="K148" s="277"/>
      <c r="L148" s="282"/>
      <c r="M148" s="283"/>
      <c r="N148" s="284"/>
      <c r="O148" s="284"/>
      <c r="P148" s="284"/>
      <c r="Q148" s="284"/>
      <c r="R148" s="284"/>
      <c r="S148" s="284"/>
      <c r="T148" s="28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6" t="s">
        <v>191</v>
      </c>
      <c r="AU148" s="286" t="s">
        <v>88</v>
      </c>
      <c r="AV148" s="14" t="s">
        <v>125</v>
      </c>
      <c r="AW148" s="14" t="s">
        <v>34</v>
      </c>
      <c r="AX148" s="14" t="s">
        <v>86</v>
      </c>
      <c r="AY148" s="286" t="s">
        <v>126</v>
      </c>
    </row>
    <row r="149" s="11" customFormat="1" ht="22.8" customHeight="1">
      <c r="A149" s="11"/>
      <c r="B149" s="221"/>
      <c r="C149" s="222"/>
      <c r="D149" s="223" t="s">
        <v>78</v>
      </c>
      <c r="E149" s="263" t="s">
        <v>286</v>
      </c>
      <c r="F149" s="263" t="s">
        <v>287</v>
      </c>
      <c r="G149" s="222"/>
      <c r="H149" s="222"/>
      <c r="I149" s="225"/>
      <c r="J149" s="264">
        <f>BK149</f>
        <v>0</v>
      </c>
      <c r="K149" s="222"/>
      <c r="L149" s="227"/>
      <c r="M149" s="228"/>
      <c r="N149" s="229"/>
      <c r="O149" s="229"/>
      <c r="P149" s="230">
        <f>P150</f>
        <v>0</v>
      </c>
      <c r="Q149" s="229"/>
      <c r="R149" s="230">
        <f>R150</f>
        <v>0</v>
      </c>
      <c r="S149" s="229"/>
      <c r="T149" s="231">
        <f>T150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32" t="s">
        <v>86</v>
      </c>
      <c r="AT149" s="233" t="s">
        <v>78</v>
      </c>
      <c r="AU149" s="233" t="s">
        <v>86</v>
      </c>
      <c r="AY149" s="232" t="s">
        <v>126</v>
      </c>
      <c r="BK149" s="234">
        <f>BK150</f>
        <v>0</v>
      </c>
    </row>
    <row r="150" s="2" customFormat="1" ht="21.75" customHeight="1">
      <c r="A150" s="38"/>
      <c r="B150" s="39"/>
      <c r="C150" s="235" t="s">
        <v>159</v>
      </c>
      <c r="D150" s="235" t="s">
        <v>127</v>
      </c>
      <c r="E150" s="236" t="s">
        <v>289</v>
      </c>
      <c r="F150" s="237" t="s">
        <v>290</v>
      </c>
      <c r="G150" s="238" t="s">
        <v>291</v>
      </c>
      <c r="H150" s="239">
        <v>455.70999999999998</v>
      </c>
      <c r="I150" s="240"/>
      <c r="J150" s="241">
        <f>ROUND(I150*H150,2)</f>
        <v>0</v>
      </c>
      <c r="K150" s="237" t="s">
        <v>131</v>
      </c>
      <c r="L150" s="44"/>
      <c r="M150" s="252" t="s">
        <v>1</v>
      </c>
      <c r="N150" s="253" t="s">
        <v>44</v>
      </c>
      <c r="O150" s="254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125</v>
      </c>
      <c r="AT150" s="246" t="s">
        <v>127</v>
      </c>
      <c r="AU150" s="246" t="s">
        <v>88</v>
      </c>
      <c r="AY150" s="17" t="s">
        <v>126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86</v>
      </c>
      <c r="BK150" s="247">
        <f>ROUND(I150*H150,2)</f>
        <v>0</v>
      </c>
      <c r="BL150" s="17" t="s">
        <v>125</v>
      </c>
      <c r="BM150" s="246" t="s">
        <v>309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192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AhjVh6otCmc01Za5FjAWDS2xmqG+ehltR/i/g6Ki0fBMwRmqjbBFuJcl1xTHFcYVOhiQ9qbcPe6iSm36E9IZpg==" hashValue="azXweiY1+io7j5+qEZys56jvY3KaPn2xXUh/jh749yQKQ9g/zE+FFzhVbZOw5mwisjKQdPiEv4Sd4GQzxy4UVw==" algorithmName="SHA-512" password="CC35"/>
  <autoFilter ref="C124:K1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88</v>
      </c>
    </row>
    <row r="4" s="1" customFormat="1" ht="24.96" customHeight="1">
      <c r="B4" s="20"/>
      <c r="D4" s="150" t="s">
        <v>100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Propojka k pěchotnímu srubu Na Trati v Bohumíně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101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310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17. 6. 2020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>88359115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>Ing. Miroslav Knápek</v>
      </c>
      <c r="F21" s="38"/>
      <c r="G21" s="38"/>
      <c r="H21" s="38"/>
      <c r="I21" s="156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36</v>
      </c>
      <c r="E23" s="38"/>
      <c r="F23" s="38"/>
      <c r="G23" s="38"/>
      <c r="H23" s="38"/>
      <c r="I23" s="156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6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38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39</v>
      </c>
      <c r="E30" s="38"/>
      <c r="F30" s="38"/>
      <c r="G30" s="38"/>
      <c r="H30" s="38"/>
      <c r="I30" s="154"/>
      <c r="J30" s="166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41</v>
      </c>
      <c r="G32" s="38"/>
      <c r="H32" s="38"/>
      <c r="I32" s="168" t="s">
        <v>40</v>
      </c>
      <c r="J32" s="167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43</v>
      </c>
      <c r="E33" s="152" t="s">
        <v>44</v>
      </c>
      <c r="F33" s="170">
        <f>ROUND((SUM(BE123:BE206)),  2)</f>
        <v>0</v>
      </c>
      <c r="G33" s="38"/>
      <c r="H33" s="38"/>
      <c r="I33" s="171">
        <v>0.20999999999999999</v>
      </c>
      <c r="J33" s="170">
        <f>ROUND(((SUM(BE123:BE206))*I33),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45</v>
      </c>
      <c r="F34" s="170">
        <f>ROUND((SUM(BF123:BF206)),  2)</f>
        <v>0</v>
      </c>
      <c r="G34" s="38"/>
      <c r="H34" s="38"/>
      <c r="I34" s="171">
        <v>0.14999999999999999</v>
      </c>
      <c r="J34" s="170">
        <f>ROUND(((SUM(BF123:BF206))*I34),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46</v>
      </c>
      <c r="F35" s="170">
        <f>ROUND((SUM(BG123:BG206)),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47</v>
      </c>
      <c r="F36" s="170">
        <f>ROUND((SUM(BH123:BH206)),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48</v>
      </c>
      <c r="F37" s="170">
        <f>ROUND((SUM(BI123:BI206)),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49</v>
      </c>
      <c r="E39" s="174"/>
      <c r="F39" s="174"/>
      <c r="G39" s="175" t="s">
        <v>50</v>
      </c>
      <c r="H39" s="176" t="s">
        <v>51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52</v>
      </c>
      <c r="E50" s="181"/>
      <c r="F50" s="181"/>
      <c r="G50" s="180" t="s">
        <v>53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54</v>
      </c>
      <c r="E61" s="184"/>
      <c r="F61" s="185" t="s">
        <v>55</v>
      </c>
      <c r="G61" s="183" t="s">
        <v>54</v>
      </c>
      <c r="H61" s="184"/>
      <c r="I61" s="186"/>
      <c r="J61" s="187" t="s">
        <v>55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56</v>
      </c>
      <c r="E65" s="188"/>
      <c r="F65" s="188"/>
      <c r="G65" s="180" t="s">
        <v>57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54</v>
      </c>
      <c r="E76" s="184"/>
      <c r="F76" s="185" t="s">
        <v>55</v>
      </c>
      <c r="G76" s="183" t="s">
        <v>54</v>
      </c>
      <c r="H76" s="184"/>
      <c r="I76" s="186"/>
      <c r="J76" s="187" t="s">
        <v>55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Propojka k pěchotnímu srubu Na Trati v Bohumíně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SO 401 - Přípojka NN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Bohumín</v>
      </c>
      <c r="G89" s="40"/>
      <c r="H89" s="40"/>
      <c r="I89" s="156" t="s">
        <v>22</v>
      </c>
      <c r="J89" s="79" t="str">
        <f>IF(J12="","",J12)</f>
        <v>17. 6. 2020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156" t="s">
        <v>32</v>
      </c>
      <c r="J91" s="36" t="str">
        <f>E21</f>
        <v>Ing. Miroslav Knápek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104</v>
      </c>
      <c r="D94" s="198"/>
      <c r="E94" s="198"/>
      <c r="F94" s="198"/>
      <c r="G94" s="198"/>
      <c r="H94" s="198"/>
      <c r="I94" s="199"/>
      <c r="J94" s="200" t="s">
        <v>105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106</v>
      </c>
      <c r="D96" s="40"/>
      <c r="E96" s="40"/>
      <c r="F96" s="40"/>
      <c r="G96" s="40"/>
      <c r="H96" s="40"/>
      <c r="I96" s="15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202"/>
      <c r="C97" s="203"/>
      <c r="D97" s="204" t="s">
        <v>311</v>
      </c>
      <c r="E97" s="205"/>
      <c r="F97" s="205"/>
      <c r="G97" s="205"/>
      <c r="H97" s="205"/>
      <c r="I97" s="206"/>
      <c r="J97" s="207">
        <f>J124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57"/>
      <c r="C98" s="133"/>
      <c r="D98" s="258" t="s">
        <v>312</v>
      </c>
      <c r="E98" s="259"/>
      <c r="F98" s="259"/>
      <c r="G98" s="259"/>
      <c r="H98" s="259"/>
      <c r="I98" s="260"/>
      <c r="J98" s="261">
        <f>J125</f>
        <v>0</v>
      </c>
      <c r="K98" s="133"/>
      <c r="L98" s="26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57"/>
      <c r="C99" s="133"/>
      <c r="D99" s="258" t="s">
        <v>313</v>
      </c>
      <c r="E99" s="259"/>
      <c r="F99" s="259"/>
      <c r="G99" s="259"/>
      <c r="H99" s="259"/>
      <c r="I99" s="260"/>
      <c r="J99" s="261">
        <f>J128</f>
        <v>0</v>
      </c>
      <c r="K99" s="133"/>
      <c r="L99" s="26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57"/>
      <c r="C100" s="133"/>
      <c r="D100" s="258" t="s">
        <v>314</v>
      </c>
      <c r="E100" s="259"/>
      <c r="F100" s="259"/>
      <c r="G100" s="259"/>
      <c r="H100" s="259"/>
      <c r="I100" s="260"/>
      <c r="J100" s="261">
        <f>J152</f>
        <v>0</v>
      </c>
      <c r="K100" s="133"/>
      <c r="L100" s="26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57"/>
      <c r="C101" s="133"/>
      <c r="D101" s="258" t="s">
        <v>315</v>
      </c>
      <c r="E101" s="259"/>
      <c r="F101" s="259"/>
      <c r="G101" s="259"/>
      <c r="H101" s="259"/>
      <c r="I101" s="260"/>
      <c r="J101" s="261">
        <f>J180</f>
        <v>0</v>
      </c>
      <c r="K101" s="133"/>
      <c r="L101" s="26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57"/>
      <c r="C102" s="133"/>
      <c r="D102" s="258" t="s">
        <v>316</v>
      </c>
      <c r="E102" s="259"/>
      <c r="F102" s="259"/>
      <c r="G102" s="259"/>
      <c r="H102" s="259"/>
      <c r="I102" s="260"/>
      <c r="J102" s="261">
        <f>J199</f>
        <v>0</v>
      </c>
      <c r="K102" s="133"/>
      <c r="L102" s="26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57"/>
      <c r="C103" s="133"/>
      <c r="D103" s="258" t="s">
        <v>317</v>
      </c>
      <c r="E103" s="259"/>
      <c r="F103" s="259"/>
      <c r="G103" s="259"/>
      <c r="H103" s="259"/>
      <c r="I103" s="260"/>
      <c r="J103" s="261">
        <f>J202</f>
        <v>0</v>
      </c>
      <c r="K103" s="133"/>
      <c r="L103" s="26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92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95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110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96" t="str">
        <f>E7</f>
        <v>Propojka k pěchotnímu srubu Na Trati v Bohumíně</v>
      </c>
      <c r="F113" s="32"/>
      <c r="G113" s="32"/>
      <c r="H113" s="32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101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2 - SO 401 - Přípojka NN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Bohumín</v>
      </c>
      <c r="G117" s="40"/>
      <c r="H117" s="40"/>
      <c r="I117" s="156" t="s">
        <v>22</v>
      </c>
      <c r="J117" s="79" t="str">
        <f>IF(J12="","",J12)</f>
        <v>17. 6. 2020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Město Bohumín</v>
      </c>
      <c r="G119" s="40"/>
      <c r="H119" s="40"/>
      <c r="I119" s="156" t="s">
        <v>32</v>
      </c>
      <c r="J119" s="36" t="str">
        <f>E21</f>
        <v>Ing. Miroslav Knápek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156" t="s">
        <v>36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0" customFormat="1" ht="29.28" customHeight="1">
      <c r="A122" s="209"/>
      <c r="B122" s="210"/>
      <c r="C122" s="211" t="s">
        <v>111</v>
      </c>
      <c r="D122" s="212" t="s">
        <v>64</v>
      </c>
      <c r="E122" s="212" t="s">
        <v>60</v>
      </c>
      <c r="F122" s="212" t="s">
        <v>61</v>
      </c>
      <c r="G122" s="212" t="s">
        <v>112</v>
      </c>
      <c r="H122" s="212" t="s">
        <v>113</v>
      </c>
      <c r="I122" s="213" t="s">
        <v>114</v>
      </c>
      <c r="J122" s="212" t="s">
        <v>105</v>
      </c>
      <c r="K122" s="214" t="s">
        <v>115</v>
      </c>
      <c r="L122" s="215"/>
      <c r="M122" s="100" t="s">
        <v>1</v>
      </c>
      <c r="N122" s="101" t="s">
        <v>43</v>
      </c>
      <c r="O122" s="101" t="s">
        <v>116</v>
      </c>
      <c r="P122" s="101" t="s">
        <v>117</v>
      </c>
      <c r="Q122" s="101" t="s">
        <v>118</v>
      </c>
      <c r="R122" s="101" t="s">
        <v>119</v>
      </c>
      <c r="S122" s="101" t="s">
        <v>120</v>
      </c>
      <c r="T122" s="102" t="s">
        <v>121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38"/>
      <c r="B123" s="39"/>
      <c r="C123" s="107" t="s">
        <v>122</v>
      </c>
      <c r="D123" s="40"/>
      <c r="E123" s="40"/>
      <c r="F123" s="40"/>
      <c r="G123" s="40"/>
      <c r="H123" s="40"/>
      <c r="I123" s="154"/>
      <c r="J123" s="216">
        <f>BK123</f>
        <v>0</v>
      </c>
      <c r="K123" s="40"/>
      <c r="L123" s="44"/>
      <c r="M123" s="103"/>
      <c r="N123" s="217"/>
      <c r="O123" s="104"/>
      <c r="P123" s="218">
        <f>P124</f>
        <v>0</v>
      </c>
      <c r="Q123" s="104"/>
      <c r="R123" s="218">
        <f>R124</f>
        <v>0</v>
      </c>
      <c r="S123" s="104"/>
      <c r="T123" s="219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78</v>
      </c>
      <c r="AU123" s="17" t="s">
        <v>107</v>
      </c>
      <c r="BK123" s="220">
        <f>BK124</f>
        <v>0</v>
      </c>
    </row>
    <row r="124" s="11" customFormat="1" ht="25.92" customHeight="1">
      <c r="A124" s="11"/>
      <c r="B124" s="221"/>
      <c r="C124" s="222"/>
      <c r="D124" s="223" t="s">
        <v>78</v>
      </c>
      <c r="E124" s="224" t="s">
        <v>318</v>
      </c>
      <c r="F124" s="224" t="s">
        <v>319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P125+P128+P152+P180+P199+P202</f>
        <v>0</v>
      </c>
      <c r="Q124" s="229"/>
      <c r="R124" s="230">
        <f>R125+R128+R152+R180+R199+R202</f>
        <v>0</v>
      </c>
      <c r="S124" s="229"/>
      <c r="T124" s="231">
        <f>T125+T128+T152+T180+T199+T202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32" t="s">
        <v>88</v>
      </c>
      <c r="AT124" s="233" t="s">
        <v>78</v>
      </c>
      <c r="AU124" s="233" t="s">
        <v>79</v>
      </c>
      <c r="AY124" s="232" t="s">
        <v>126</v>
      </c>
      <c r="BK124" s="234">
        <f>BK125+BK128+BK152+BK180+BK199+BK202</f>
        <v>0</v>
      </c>
    </row>
    <row r="125" s="11" customFormat="1" ht="22.8" customHeight="1">
      <c r="A125" s="11"/>
      <c r="B125" s="221"/>
      <c r="C125" s="222"/>
      <c r="D125" s="223" t="s">
        <v>78</v>
      </c>
      <c r="E125" s="263" t="s">
        <v>320</v>
      </c>
      <c r="F125" s="263" t="s">
        <v>321</v>
      </c>
      <c r="G125" s="222"/>
      <c r="H125" s="222"/>
      <c r="I125" s="225"/>
      <c r="J125" s="264">
        <f>BK125</f>
        <v>0</v>
      </c>
      <c r="K125" s="222"/>
      <c r="L125" s="227"/>
      <c r="M125" s="228"/>
      <c r="N125" s="229"/>
      <c r="O125" s="229"/>
      <c r="P125" s="230">
        <f>SUM(P126:P127)</f>
        <v>0</v>
      </c>
      <c r="Q125" s="229"/>
      <c r="R125" s="230">
        <f>SUM(R126:R127)</f>
        <v>0</v>
      </c>
      <c r="S125" s="229"/>
      <c r="T125" s="231">
        <f>SUM(T126:T127)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32" t="s">
        <v>86</v>
      </c>
      <c r="AT125" s="233" t="s">
        <v>78</v>
      </c>
      <c r="AU125" s="233" t="s">
        <v>86</v>
      </c>
      <c r="AY125" s="232" t="s">
        <v>126</v>
      </c>
      <c r="BK125" s="234">
        <f>SUM(BK126:BK127)</f>
        <v>0</v>
      </c>
    </row>
    <row r="126" s="2" customFormat="1" ht="16.5" customHeight="1">
      <c r="A126" s="38"/>
      <c r="B126" s="39"/>
      <c r="C126" s="235" t="s">
        <v>86</v>
      </c>
      <c r="D126" s="235" t="s">
        <v>127</v>
      </c>
      <c r="E126" s="236" t="s">
        <v>322</v>
      </c>
      <c r="F126" s="237" t="s">
        <v>323</v>
      </c>
      <c r="G126" s="238" t="s">
        <v>324</v>
      </c>
      <c r="H126" s="239">
        <v>20</v>
      </c>
      <c r="I126" s="240"/>
      <c r="J126" s="241">
        <f>ROUND(I126*H126,2)</f>
        <v>0</v>
      </c>
      <c r="K126" s="237" t="s">
        <v>1</v>
      </c>
      <c r="L126" s="44"/>
      <c r="M126" s="242" t="s">
        <v>1</v>
      </c>
      <c r="N126" s="243" t="s">
        <v>44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125</v>
      </c>
      <c r="AT126" s="246" t="s">
        <v>127</v>
      </c>
      <c r="AU126" s="246" t="s">
        <v>88</v>
      </c>
      <c r="AY126" s="17" t="s">
        <v>126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86</v>
      </c>
      <c r="BK126" s="247">
        <f>ROUND(I126*H126,2)</f>
        <v>0</v>
      </c>
      <c r="BL126" s="17" t="s">
        <v>125</v>
      </c>
      <c r="BM126" s="246" t="s">
        <v>88</v>
      </c>
    </row>
    <row r="127" s="2" customFormat="1" ht="16.5" customHeight="1">
      <c r="A127" s="38"/>
      <c r="B127" s="39"/>
      <c r="C127" s="235" t="s">
        <v>88</v>
      </c>
      <c r="D127" s="235" t="s">
        <v>127</v>
      </c>
      <c r="E127" s="236" t="s">
        <v>325</v>
      </c>
      <c r="F127" s="237" t="s">
        <v>326</v>
      </c>
      <c r="G127" s="238" t="s">
        <v>324</v>
      </c>
      <c r="H127" s="239">
        <v>6</v>
      </c>
      <c r="I127" s="240"/>
      <c r="J127" s="241">
        <f>ROUND(I127*H127,2)</f>
        <v>0</v>
      </c>
      <c r="K127" s="237" t="s">
        <v>1</v>
      </c>
      <c r="L127" s="44"/>
      <c r="M127" s="242" t="s">
        <v>1</v>
      </c>
      <c r="N127" s="243" t="s">
        <v>44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125</v>
      </c>
      <c r="AT127" s="246" t="s">
        <v>127</v>
      </c>
      <c r="AU127" s="246" t="s">
        <v>88</v>
      </c>
      <c r="AY127" s="17" t="s">
        <v>126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86</v>
      </c>
      <c r="BK127" s="247">
        <f>ROUND(I127*H127,2)</f>
        <v>0</v>
      </c>
      <c r="BL127" s="17" t="s">
        <v>125</v>
      </c>
      <c r="BM127" s="246" t="s">
        <v>125</v>
      </c>
    </row>
    <row r="128" s="11" customFormat="1" ht="22.8" customHeight="1">
      <c r="A128" s="11"/>
      <c r="B128" s="221"/>
      <c r="C128" s="222"/>
      <c r="D128" s="223" t="s">
        <v>78</v>
      </c>
      <c r="E128" s="263" t="s">
        <v>327</v>
      </c>
      <c r="F128" s="263" t="s">
        <v>328</v>
      </c>
      <c r="G128" s="222"/>
      <c r="H128" s="222"/>
      <c r="I128" s="225"/>
      <c r="J128" s="264">
        <f>BK128</f>
        <v>0</v>
      </c>
      <c r="K128" s="222"/>
      <c r="L128" s="227"/>
      <c r="M128" s="228"/>
      <c r="N128" s="229"/>
      <c r="O128" s="229"/>
      <c r="P128" s="230">
        <f>SUM(P129:P151)</f>
        <v>0</v>
      </c>
      <c r="Q128" s="229"/>
      <c r="R128" s="230">
        <f>SUM(R129:R151)</f>
        <v>0</v>
      </c>
      <c r="S128" s="229"/>
      <c r="T128" s="231">
        <f>SUM(T129:T151)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32" t="s">
        <v>86</v>
      </c>
      <c r="AT128" s="233" t="s">
        <v>78</v>
      </c>
      <c r="AU128" s="233" t="s">
        <v>86</v>
      </c>
      <c r="AY128" s="232" t="s">
        <v>126</v>
      </c>
      <c r="BK128" s="234">
        <f>SUM(BK129:BK151)</f>
        <v>0</v>
      </c>
    </row>
    <row r="129" s="2" customFormat="1" ht="16.5" customHeight="1">
      <c r="A129" s="38"/>
      <c r="B129" s="39"/>
      <c r="C129" s="235" t="s">
        <v>140</v>
      </c>
      <c r="D129" s="235" t="s">
        <v>127</v>
      </c>
      <c r="E129" s="236" t="s">
        <v>329</v>
      </c>
      <c r="F129" s="237" t="s">
        <v>330</v>
      </c>
      <c r="G129" s="238" t="s">
        <v>331</v>
      </c>
      <c r="H129" s="239">
        <v>15</v>
      </c>
      <c r="I129" s="240"/>
      <c r="J129" s="241">
        <f>ROUND(I129*H129,2)</f>
        <v>0</v>
      </c>
      <c r="K129" s="237" t="s">
        <v>1</v>
      </c>
      <c r="L129" s="44"/>
      <c r="M129" s="242" t="s">
        <v>1</v>
      </c>
      <c r="N129" s="243" t="s">
        <v>44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125</v>
      </c>
      <c r="AT129" s="246" t="s">
        <v>127</v>
      </c>
      <c r="AU129" s="246" t="s">
        <v>88</v>
      </c>
      <c r="AY129" s="17" t="s">
        <v>126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86</v>
      </c>
      <c r="BK129" s="247">
        <f>ROUND(I129*H129,2)</f>
        <v>0</v>
      </c>
      <c r="BL129" s="17" t="s">
        <v>125</v>
      </c>
      <c r="BM129" s="246" t="s">
        <v>154</v>
      </c>
    </row>
    <row r="130" s="2" customFormat="1" ht="16.5" customHeight="1">
      <c r="A130" s="38"/>
      <c r="B130" s="39"/>
      <c r="C130" s="235" t="s">
        <v>125</v>
      </c>
      <c r="D130" s="235" t="s">
        <v>127</v>
      </c>
      <c r="E130" s="236" t="s">
        <v>332</v>
      </c>
      <c r="F130" s="237" t="s">
        <v>333</v>
      </c>
      <c r="G130" s="238" t="s">
        <v>331</v>
      </c>
      <c r="H130" s="239">
        <v>85</v>
      </c>
      <c r="I130" s="240"/>
      <c r="J130" s="241">
        <f>ROUND(I130*H130,2)</f>
        <v>0</v>
      </c>
      <c r="K130" s="237" t="s">
        <v>1</v>
      </c>
      <c r="L130" s="44"/>
      <c r="M130" s="242" t="s">
        <v>1</v>
      </c>
      <c r="N130" s="243" t="s">
        <v>44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125</v>
      </c>
      <c r="AT130" s="246" t="s">
        <v>127</v>
      </c>
      <c r="AU130" s="246" t="s">
        <v>88</v>
      </c>
      <c r="AY130" s="17" t="s">
        <v>126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86</v>
      </c>
      <c r="BK130" s="247">
        <f>ROUND(I130*H130,2)</f>
        <v>0</v>
      </c>
      <c r="BL130" s="17" t="s">
        <v>125</v>
      </c>
      <c r="BM130" s="246" t="s">
        <v>164</v>
      </c>
    </row>
    <row r="131" s="2" customFormat="1" ht="16.5" customHeight="1">
      <c r="A131" s="38"/>
      <c r="B131" s="39"/>
      <c r="C131" s="235" t="s">
        <v>149</v>
      </c>
      <c r="D131" s="235" t="s">
        <v>127</v>
      </c>
      <c r="E131" s="236" t="s">
        <v>334</v>
      </c>
      <c r="F131" s="237" t="s">
        <v>335</v>
      </c>
      <c r="G131" s="238" t="s">
        <v>331</v>
      </c>
      <c r="H131" s="239">
        <v>35</v>
      </c>
      <c r="I131" s="240"/>
      <c r="J131" s="241">
        <f>ROUND(I131*H131,2)</f>
        <v>0</v>
      </c>
      <c r="K131" s="237" t="s">
        <v>1</v>
      </c>
      <c r="L131" s="44"/>
      <c r="M131" s="242" t="s">
        <v>1</v>
      </c>
      <c r="N131" s="243" t="s">
        <v>44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125</v>
      </c>
      <c r="AT131" s="246" t="s">
        <v>127</v>
      </c>
      <c r="AU131" s="246" t="s">
        <v>88</v>
      </c>
      <c r="AY131" s="17" t="s">
        <v>126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86</v>
      </c>
      <c r="BK131" s="247">
        <f>ROUND(I131*H131,2)</f>
        <v>0</v>
      </c>
      <c r="BL131" s="17" t="s">
        <v>125</v>
      </c>
      <c r="BM131" s="246" t="s">
        <v>229</v>
      </c>
    </row>
    <row r="132" s="2" customFormat="1" ht="16.5" customHeight="1">
      <c r="A132" s="38"/>
      <c r="B132" s="39"/>
      <c r="C132" s="235" t="s">
        <v>154</v>
      </c>
      <c r="D132" s="235" t="s">
        <v>127</v>
      </c>
      <c r="E132" s="236" t="s">
        <v>336</v>
      </c>
      <c r="F132" s="237" t="s">
        <v>337</v>
      </c>
      <c r="G132" s="238" t="s">
        <v>331</v>
      </c>
      <c r="H132" s="239">
        <v>50</v>
      </c>
      <c r="I132" s="240"/>
      <c r="J132" s="241">
        <f>ROUND(I132*H132,2)</f>
        <v>0</v>
      </c>
      <c r="K132" s="237" t="s">
        <v>1</v>
      </c>
      <c r="L132" s="44"/>
      <c r="M132" s="242" t="s">
        <v>1</v>
      </c>
      <c r="N132" s="243" t="s">
        <v>44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125</v>
      </c>
      <c r="AT132" s="246" t="s">
        <v>127</v>
      </c>
      <c r="AU132" s="246" t="s">
        <v>88</v>
      </c>
      <c r="AY132" s="17" t="s">
        <v>126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86</v>
      </c>
      <c r="BK132" s="247">
        <f>ROUND(I132*H132,2)</f>
        <v>0</v>
      </c>
      <c r="BL132" s="17" t="s">
        <v>125</v>
      </c>
      <c r="BM132" s="246" t="s">
        <v>240</v>
      </c>
    </row>
    <row r="133" s="2" customFormat="1" ht="16.5" customHeight="1">
      <c r="A133" s="38"/>
      <c r="B133" s="39"/>
      <c r="C133" s="235" t="s">
        <v>159</v>
      </c>
      <c r="D133" s="235" t="s">
        <v>127</v>
      </c>
      <c r="E133" s="236" t="s">
        <v>338</v>
      </c>
      <c r="F133" s="237" t="s">
        <v>339</v>
      </c>
      <c r="G133" s="238" t="s">
        <v>272</v>
      </c>
      <c r="H133" s="239">
        <v>50</v>
      </c>
      <c r="I133" s="240"/>
      <c r="J133" s="241">
        <f>ROUND(I133*H133,2)</f>
        <v>0</v>
      </c>
      <c r="K133" s="237" t="s">
        <v>1</v>
      </c>
      <c r="L133" s="44"/>
      <c r="M133" s="242" t="s">
        <v>1</v>
      </c>
      <c r="N133" s="243" t="s">
        <v>44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125</v>
      </c>
      <c r="AT133" s="246" t="s">
        <v>127</v>
      </c>
      <c r="AU133" s="246" t="s">
        <v>88</v>
      </c>
      <c r="AY133" s="17" t="s">
        <v>126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86</v>
      </c>
      <c r="BK133" s="247">
        <f>ROUND(I133*H133,2)</f>
        <v>0</v>
      </c>
      <c r="BL133" s="17" t="s">
        <v>125</v>
      </c>
      <c r="BM133" s="246" t="s">
        <v>249</v>
      </c>
    </row>
    <row r="134" s="2" customFormat="1" ht="16.5" customHeight="1">
      <c r="A134" s="38"/>
      <c r="B134" s="39"/>
      <c r="C134" s="235" t="s">
        <v>164</v>
      </c>
      <c r="D134" s="235" t="s">
        <v>127</v>
      </c>
      <c r="E134" s="236" t="s">
        <v>340</v>
      </c>
      <c r="F134" s="237" t="s">
        <v>341</v>
      </c>
      <c r="G134" s="238" t="s">
        <v>189</v>
      </c>
      <c r="H134" s="239">
        <v>1</v>
      </c>
      <c r="I134" s="240"/>
      <c r="J134" s="241">
        <f>ROUND(I134*H134,2)</f>
        <v>0</v>
      </c>
      <c r="K134" s="237" t="s">
        <v>1</v>
      </c>
      <c r="L134" s="44"/>
      <c r="M134" s="242" t="s">
        <v>1</v>
      </c>
      <c r="N134" s="243" t="s">
        <v>44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125</v>
      </c>
      <c r="AT134" s="246" t="s">
        <v>127</v>
      </c>
      <c r="AU134" s="246" t="s">
        <v>88</v>
      </c>
      <c r="AY134" s="17" t="s">
        <v>126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86</v>
      </c>
      <c r="BK134" s="247">
        <f>ROUND(I134*H134,2)</f>
        <v>0</v>
      </c>
      <c r="BL134" s="17" t="s">
        <v>125</v>
      </c>
      <c r="BM134" s="246" t="s">
        <v>258</v>
      </c>
    </row>
    <row r="135" s="2" customFormat="1" ht="16.5" customHeight="1">
      <c r="A135" s="38"/>
      <c r="B135" s="39"/>
      <c r="C135" s="235" t="s">
        <v>172</v>
      </c>
      <c r="D135" s="235" t="s">
        <v>127</v>
      </c>
      <c r="E135" s="236" t="s">
        <v>342</v>
      </c>
      <c r="F135" s="237" t="s">
        <v>343</v>
      </c>
      <c r="G135" s="238" t="s">
        <v>272</v>
      </c>
      <c r="H135" s="239">
        <v>2</v>
      </c>
      <c r="I135" s="240"/>
      <c r="J135" s="241">
        <f>ROUND(I135*H135,2)</f>
        <v>0</v>
      </c>
      <c r="K135" s="237" t="s">
        <v>1</v>
      </c>
      <c r="L135" s="44"/>
      <c r="M135" s="242" t="s">
        <v>1</v>
      </c>
      <c r="N135" s="243" t="s">
        <v>44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125</v>
      </c>
      <c r="AT135" s="246" t="s">
        <v>127</v>
      </c>
      <c r="AU135" s="246" t="s">
        <v>88</v>
      </c>
      <c r="AY135" s="17" t="s">
        <v>126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86</v>
      </c>
      <c r="BK135" s="247">
        <f>ROUND(I135*H135,2)</f>
        <v>0</v>
      </c>
      <c r="BL135" s="17" t="s">
        <v>125</v>
      </c>
      <c r="BM135" s="246" t="s">
        <v>269</v>
      </c>
    </row>
    <row r="136" s="2" customFormat="1" ht="16.5" customHeight="1">
      <c r="A136" s="38"/>
      <c r="B136" s="39"/>
      <c r="C136" s="235" t="s">
        <v>229</v>
      </c>
      <c r="D136" s="235" t="s">
        <v>127</v>
      </c>
      <c r="E136" s="236" t="s">
        <v>344</v>
      </c>
      <c r="F136" s="237" t="s">
        <v>345</v>
      </c>
      <c r="G136" s="238" t="s">
        <v>272</v>
      </c>
      <c r="H136" s="239">
        <v>4</v>
      </c>
      <c r="I136" s="240"/>
      <c r="J136" s="241">
        <f>ROUND(I136*H136,2)</f>
        <v>0</v>
      </c>
      <c r="K136" s="237" t="s">
        <v>1</v>
      </c>
      <c r="L136" s="44"/>
      <c r="M136" s="242" t="s">
        <v>1</v>
      </c>
      <c r="N136" s="243" t="s">
        <v>44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125</v>
      </c>
      <c r="AT136" s="246" t="s">
        <v>127</v>
      </c>
      <c r="AU136" s="246" t="s">
        <v>88</v>
      </c>
      <c r="AY136" s="17" t="s">
        <v>126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86</v>
      </c>
      <c r="BK136" s="247">
        <f>ROUND(I136*H136,2)</f>
        <v>0</v>
      </c>
      <c r="BL136" s="17" t="s">
        <v>125</v>
      </c>
      <c r="BM136" s="246" t="s">
        <v>279</v>
      </c>
    </row>
    <row r="137" s="2" customFormat="1" ht="16.5" customHeight="1">
      <c r="A137" s="38"/>
      <c r="B137" s="39"/>
      <c r="C137" s="235" t="s">
        <v>236</v>
      </c>
      <c r="D137" s="235" t="s">
        <v>127</v>
      </c>
      <c r="E137" s="236" t="s">
        <v>346</v>
      </c>
      <c r="F137" s="237" t="s">
        <v>347</v>
      </c>
      <c r="G137" s="238" t="s">
        <v>272</v>
      </c>
      <c r="H137" s="239">
        <v>2</v>
      </c>
      <c r="I137" s="240"/>
      <c r="J137" s="241">
        <f>ROUND(I137*H137,2)</f>
        <v>0</v>
      </c>
      <c r="K137" s="237" t="s">
        <v>1</v>
      </c>
      <c r="L137" s="44"/>
      <c r="M137" s="242" t="s">
        <v>1</v>
      </c>
      <c r="N137" s="243" t="s">
        <v>44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125</v>
      </c>
      <c r="AT137" s="246" t="s">
        <v>127</v>
      </c>
      <c r="AU137" s="246" t="s">
        <v>88</v>
      </c>
      <c r="AY137" s="17" t="s">
        <v>126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86</v>
      </c>
      <c r="BK137" s="247">
        <f>ROUND(I137*H137,2)</f>
        <v>0</v>
      </c>
      <c r="BL137" s="17" t="s">
        <v>125</v>
      </c>
      <c r="BM137" s="246" t="s">
        <v>288</v>
      </c>
    </row>
    <row r="138" s="2" customFormat="1" ht="16.5" customHeight="1">
      <c r="A138" s="38"/>
      <c r="B138" s="39"/>
      <c r="C138" s="235" t="s">
        <v>240</v>
      </c>
      <c r="D138" s="235" t="s">
        <v>127</v>
      </c>
      <c r="E138" s="236" t="s">
        <v>348</v>
      </c>
      <c r="F138" s="237" t="s">
        <v>349</v>
      </c>
      <c r="G138" s="238" t="s">
        <v>272</v>
      </c>
      <c r="H138" s="239">
        <v>1</v>
      </c>
      <c r="I138" s="240"/>
      <c r="J138" s="241">
        <f>ROUND(I138*H138,2)</f>
        <v>0</v>
      </c>
      <c r="K138" s="237" t="s">
        <v>1</v>
      </c>
      <c r="L138" s="44"/>
      <c r="M138" s="242" t="s">
        <v>1</v>
      </c>
      <c r="N138" s="243" t="s">
        <v>44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125</v>
      </c>
      <c r="AT138" s="246" t="s">
        <v>127</v>
      </c>
      <c r="AU138" s="246" t="s">
        <v>88</v>
      </c>
      <c r="AY138" s="17" t="s">
        <v>126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86</v>
      </c>
      <c r="BK138" s="247">
        <f>ROUND(I138*H138,2)</f>
        <v>0</v>
      </c>
      <c r="BL138" s="17" t="s">
        <v>125</v>
      </c>
      <c r="BM138" s="246" t="s">
        <v>350</v>
      </c>
    </row>
    <row r="139" s="2" customFormat="1" ht="16.5" customHeight="1">
      <c r="A139" s="38"/>
      <c r="B139" s="39"/>
      <c r="C139" s="235" t="s">
        <v>244</v>
      </c>
      <c r="D139" s="235" t="s">
        <v>127</v>
      </c>
      <c r="E139" s="236" t="s">
        <v>351</v>
      </c>
      <c r="F139" s="237" t="s">
        <v>352</v>
      </c>
      <c r="G139" s="238" t="s">
        <v>272</v>
      </c>
      <c r="H139" s="239">
        <v>12</v>
      </c>
      <c r="I139" s="240"/>
      <c r="J139" s="241">
        <f>ROUND(I139*H139,2)</f>
        <v>0</v>
      </c>
      <c r="K139" s="237" t="s">
        <v>1</v>
      </c>
      <c r="L139" s="44"/>
      <c r="M139" s="242" t="s">
        <v>1</v>
      </c>
      <c r="N139" s="243" t="s">
        <v>44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125</v>
      </c>
      <c r="AT139" s="246" t="s">
        <v>127</v>
      </c>
      <c r="AU139" s="246" t="s">
        <v>88</v>
      </c>
      <c r="AY139" s="17" t="s">
        <v>126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86</v>
      </c>
      <c r="BK139" s="247">
        <f>ROUND(I139*H139,2)</f>
        <v>0</v>
      </c>
      <c r="BL139" s="17" t="s">
        <v>125</v>
      </c>
      <c r="BM139" s="246" t="s">
        <v>353</v>
      </c>
    </row>
    <row r="140" s="2" customFormat="1" ht="16.5" customHeight="1">
      <c r="A140" s="38"/>
      <c r="B140" s="39"/>
      <c r="C140" s="235" t="s">
        <v>249</v>
      </c>
      <c r="D140" s="235" t="s">
        <v>127</v>
      </c>
      <c r="E140" s="236" t="s">
        <v>354</v>
      </c>
      <c r="F140" s="237" t="s">
        <v>355</v>
      </c>
      <c r="G140" s="238" t="s">
        <v>272</v>
      </c>
      <c r="H140" s="239">
        <v>1</v>
      </c>
      <c r="I140" s="240"/>
      <c r="J140" s="241">
        <f>ROUND(I140*H140,2)</f>
        <v>0</v>
      </c>
      <c r="K140" s="237" t="s">
        <v>1</v>
      </c>
      <c r="L140" s="44"/>
      <c r="M140" s="242" t="s">
        <v>1</v>
      </c>
      <c r="N140" s="243" t="s">
        <v>44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125</v>
      </c>
      <c r="AT140" s="246" t="s">
        <v>127</v>
      </c>
      <c r="AU140" s="246" t="s">
        <v>88</v>
      </c>
      <c r="AY140" s="17" t="s">
        <v>126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86</v>
      </c>
      <c r="BK140" s="247">
        <f>ROUND(I140*H140,2)</f>
        <v>0</v>
      </c>
      <c r="BL140" s="17" t="s">
        <v>125</v>
      </c>
      <c r="BM140" s="246" t="s">
        <v>356</v>
      </c>
    </row>
    <row r="141" s="2" customFormat="1" ht="16.5" customHeight="1">
      <c r="A141" s="38"/>
      <c r="B141" s="39"/>
      <c r="C141" s="235" t="s">
        <v>8</v>
      </c>
      <c r="D141" s="235" t="s">
        <v>127</v>
      </c>
      <c r="E141" s="236" t="s">
        <v>357</v>
      </c>
      <c r="F141" s="237" t="s">
        <v>358</v>
      </c>
      <c r="G141" s="238" t="s">
        <v>272</v>
      </c>
      <c r="H141" s="239">
        <v>1</v>
      </c>
      <c r="I141" s="240"/>
      <c r="J141" s="241">
        <f>ROUND(I141*H141,2)</f>
        <v>0</v>
      </c>
      <c r="K141" s="237" t="s">
        <v>1</v>
      </c>
      <c r="L141" s="44"/>
      <c r="M141" s="242" t="s">
        <v>1</v>
      </c>
      <c r="N141" s="243" t="s">
        <v>44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125</v>
      </c>
      <c r="AT141" s="246" t="s">
        <v>127</v>
      </c>
      <c r="AU141" s="246" t="s">
        <v>88</v>
      </c>
      <c r="AY141" s="17" t="s">
        <v>126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86</v>
      </c>
      <c r="BK141" s="247">
        <f>ROUND(I141*H141,2)</f>
        <v>0</v>
      </c>
      <c r="BL141" s="17" t="s">
        <v>125</v>
      </c>
      <c r="BM141" s="246" t="s">
        <v>359</v>
      </c>
    </row>
    <row r="142" s="2" customFormat="1" ht="16.5" customHeight="1">
      <c r="A142" s="38"/>
      <c r="B142" s="39"/>
      <c r="C142" s="235" t="s">
        <v>258</v>
      </c>
      <c r="D142" s="235" t="s">
        <v>127</v>
      </c>
      <c r="E142" s="236" t="s">
        <v>360</v>
      </c>
      <c r="F142" s="237" t="s">
        <v>361</v>
      </c>
      <c r="G142" s="238" t="s">
        <v>272</v>
      </c>
      <c r="H142" s="239">
        <v>1</v>
      </c>
      <c r="I142" s="240"/>
      <c r="J142" s="241">
        <f>ROUND(I142*H142,2)</f>
        <v>0</v>
      </c>
      <c r="K142" s="237" t="s">
        <v>1</v>
      </c>
      <c r="L142" s="44"/>
      <c r="M142" s="242" t="s">
        <v>1</v>
      </c>
      <c r="N142" s="243" t="s">
        <v>44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125</v>
      </c>
      <c r="AT142" s="246" t="s">
        <v>127</v>
      </c>
      <c r="AU142" s="246" t="s">
        <v>88</v>
      </c>
      <c r="AY142" s="17" t="s">
        <v>126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86</v>
      </c>
      <c r="BK142" s="247">
        <f>ROUND(I142*H142,2)</f>
        <v>0</v>
      </c>
      <c r="BL142" s="17" t="s">
        <v>125</v>
      </c>
      <c r="BM142" s="246" t="s">
        <v>362</v>
      </c>
    </row>
    <row r="143" s="2" customFormat="1" ht="16.5" customHeight="1">
      <c r="A143" s="38"/>
      <c r="B143" s="39"/>
      <c r="C143" s="235" t="s">
        <v>263</v>
      </c>
      <c r="D143" s="235" t="s">
        <v>127</v>
      </c>
      <c r="E143" s="236" t="s">
        <v>363</v>
      </c>
      <c r="F143" s="237" t="s">
        <v>364</v>
      </c>
      <c r="G143" s="238" t="s">
        <v>331</v>
      </c>
      <c r="H143" s="239">
        <v>850</v>
      </c>
      <c r="I143" s="240"/>
      <c r="J143" s="241">
        <f>ROUND(I143*H143,2)</f>
        <v>0</v>
      </c>
      <c r="K143" s="237" t="s">
        <v>1</v>
      </c>
      <c r="L143" s="44"/>
      <c r="M143" s="242" t="s">
        <v>1</v>
      </c>
      <c r="N143" s="243" t="s">
        <v>44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125</v>
      </c>
      <c r="AT143" s="246" t="s">
        <v>127</v>
      </c>
      <c r="AU143" s="246" t="s">
        <v>88</v>
      </c>
      <c r="AY143" s="17" t="s">
        <v>126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86</v>
      </c>
      <c r="BK143" s="247">
        <f>ROUND(I143*H143,2)</f>
        <v>0</v>
      </c>
      <c r="BL143" s="17" t="s">
        <v>125</v>
      </c>
      <c r="BM143" s="246" t="s">
        <v>365</v>
      </c>
    </row>
    <row r="144" s="2" customFormat="1" ht="16.5" customHeight="1">
      <c r="A144" s="38"/>
      <c r="B144" s="39"/>
      <c r="C144" s="235" t="s">
        <v>269</v>
      </c>
      <c r="D144" s="235" t="s">
        <v>127</v>
      </c>
      <c r="E144" s="236" t="s">
        <v>366</v>
      </c>
      <c r="F144" s="237" t="s">
        <v>367</v>
      </c>
      <c r="G144" s="238" t="s">
        <v>331</v>
      </c>
      <c r="H144" s="239">
        <v>825</v>
      </c>
      <c r="I144" s="240"/>
      <c r="J144" s="241">
        <f>ROUND(I144*H144,2)</f>
        <v>0</v>
      </c>
      <c r="K144" s="237" t="s">
        <v>1</v>
      </c>
      <c r="L144" s="44"/>
      <c r="M144" s="242" t="s">
        <v>1</v>
      </c>
      <c r="N144" s="243" t="s">
        <v>44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125</v>
      </c>
      <c r="AT144" s="246" t="s">
        <v>127</v>
      </c>
      <c r="AU144" s="246" t="s">
        <v>88</v>
      </c>
      <c r="AY144" s="17" t="s">
        <v>126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86</v>
      </c>
      <c r="BK144" s="247">
        <f>ROUND(I144*H144,2)</f>
        <v>0</v>
      </c>
      <c r="BL144" s="17" t="s">
        <v>125</v>
      </c>
      <c r="BM144" s="246" t="s">
        <v>368</v>
      </c>
    </row>
    <row r="145" s="2" customFormat="1" ht="16.5" customHeight="1">
      <c r="A145" s="38"/>
      <c r="B145" s="39"/>
      <c r="C145" s="235" t="s">
        <v>275</v>
      </c>
      <c r="D145" s="235" t="s">
        <v>127</v>
      </c>
      <c r="E145" s="236" t="s">
        <v>369</v>
      </c>
      <c r="F145" s="237" t="s">
        <v>370</v>
      </c>
      <c r="G145" s="238" t="s">
        <v>331</v>
      </c>
      <c r="H145" s="239">
        <v>15</v>
      </c>
      <c r="I145" s="240"/>
      <c r="J145" s="241">
        <f>ROUND(I145*H145,2)</f>
        <v>0</v>
      </c>
      <c r="K145" s="237" t="s">
        <v>1</v>
      </c>
      <c r="L145" s="44"/>
      <c r="M145" s="242" t="s">
        <v>1</v>
      </c>
      <c r="N145" s="243" t="s">
        <v>44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125</v>
      </c>
      <c r="AT145" s="246" t="s">
        <v>127</v>
      </c>
      <c r="AU145" s="246" t="s">
        <v>88</v>
      </c>
      <c r="AY145" s="17" t="s">
        <v>126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86</v>
      </c>
      <c r="BK145" s="247">
        <f>ROUND(I145*H145,2)</f>
        <v>0</v>
      </c>
      <c r="BL145" s="17" t="s">
        <v>125</v>
      </c>
      <c r="BM145" s="246" t="s">
        <v>371</v>
      </c>
    </row>
    <row r="146" s="2" customFormat="1" ht="16.5" customHeight="1">
      <c r="A146" s="38"/>
      <c r="B146" s="39"/>
      <c r="C146" s="235" t="s">
        <v>279</v>
      </c>
      <c r="D146" s="235" t="s">
        <v>127</v>
      </c>
      <c r="E146" s="236" t="s">
        <v>372</v>
      </c>
      <c r="F146" s="237" t="s">
        <v>373</v>
      </c>
      <c r="G146" s="238" t="s">
        <v>331</v>
      </c>
      <c r="H146" s="239">
        <v>45</v>
      </c>
      <c r="I146" s="240"/>
      <c r="J146" s="241">
        <f>ROUND(I146*H146,2)</f>
        <v>0</v>
      </c>
      <c r="K146" s="237" t="s">
        <v>1</v>
      </c>
      <c r="L146" s="44"/>
      <c r="M146" s="242" t="s">
        <v>1</v>
      </c>
      <c r="N146" s="243" t="s">
        <v>44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125</v>
      </c>
      <c r="AT146" s="246" t="s">
        <v>127</v>
      </c>
      <c r="AU146" s="246" t="s">
        <v>88</v>
      </c>
      <c r="AY146" s="17" t="s">
        <v>126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86</v>
      </c>
      <c r="BK146" s="247">
        <f>ROUND(I146*H146,2)</f>
        <v>0</v>
      </c>
      <c r="BL146" s="17" t="s">
        <v>125</v>
      </c>
      <c r="BM146" s="246" t="s">
        <v>374</v>
      </c>
    </row>
    <row r="147" s="2" customFormat="1" ht="16.5" customHeight="1">
      <c r="A147" s="38"/>
      <c r="B147" s="39"/>
      <c r="C147" s="235" t="s">
        <v>7</v>
      </c>
      <c r="D147" s="235" t="s">
        <v>127</v>
      </c>
      <c r="E147" s="236" t="s">
        <v>375</v>
      </c>
      <c r="F147" s="237" t="s">
        <v>376</v>
      </c>
      <c r="G147" s="238" t="s">
        <v>331</v>
      </c>
      <c r="H147" s="239">
        <v>775</v>
      </c>
      <c r="I147" s="240"/>
      <c r="J147" s="241">
        <f>ROUND(I147*H147,2)</f>
        <v>0</v>
      </c>
      <c r="K147" s="237" t="s">
        <v>1</v>
      </c>
      <c r="L147" s="44"/>
      <c r="M147" s="242" t="s">
        <v>1</v>
      </c>
      <c r="N147" s="243" t="s">
        <v>44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125</v>
      </c>
      <c r="AT147" s="246" t="s">
        <v>127</v>
      </c>
      <c r="AU147" s="246" t="s">
        <v>88</v>
      </c>
      <c r="AY147" s="17" t="s">
        <v>126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86</v>
      </c>
      <c r="BK147" s="247">
        <f>ROUND(I147*H147,2)</f>
        <v>0</v>
      </c>
      <c r="BL147" s="17" t="s">
        <v>125</v>
      </c>
      <c r="BM147" s="246" t="s">
        <v>377</v>
      </c>
    </row>
    <row r="148" s="2" customFormat="1" ht="16.5" customHeight="1">
      <c r="A148" s="38"/>
      <c r="B148" s="39"/>
      <c r="C148" s="235" t="s">
        <v>288</v>
      </c>
      <c r="D148" s="235" t="s">
        <v>127</v>
      </c>
      <c r="E148" s="236" t="s">
        <v>378</v>
      </c>
      <c r="F148" s="237" t="s">
        <v>379</v>
      </c>
      <c r="G148" s="238" t="s">
        <v>272</v>
      </c>
      <c r="H148" s="239">
        <v>12</v>
      </c>
      <c r="I148" s="240"/>
      <c r="J148" s="241">
        <f>ROUND(I148*H148,2)</f>
        <v>0</v>
      </c>
      <c r="K148" s="237" t="s">
        <v>1</v>
      </c>
      <c r="L148" s="44"/>
      <c r="M148" s="242" t="s">
        <v>1</v>
      </c>
      <c r="N148" s="243" t="s">
        <v>44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125</v>
      </c>
      <c r="AT148" s="246" t="s">
        <v>127</v>
      </c>
      <c r="AU148" s="246" t="s">
        <v>88</v>
      </c>
      <c r="AY148" s="17" t="s">
        <v>126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86</v>
      </c>
      <c r="BK148" s="247">
        <f>ROUND(I148*H148,2)</f>
        <v>0</v>
      </c>
      <c r="BL148" s="17" t="s">
        <v>125</v>
      </c>
      <c r="BM148" s="246" t="s">
        <v>380</v>
      </c>
    </row>
    <row r="149" s="2" customFormat="1" ht="16.5" customHeight="1">
      <c r="A149" s="38"/>
      <c r="B149" s="39"/>
      <c r="C149" s="235" t="s">
        <v>381</v>
      </c>
      <c r="D149" s="235" t="s">
        <v>127</v>
      </c>
      <c r="E149" s="236" t="s">
        <v>382</v>
      </c>
      <c r="F149" s="237" t="s">
        <v>383</v>
      </c>
      <c r="G149" s="238" t="s">
        <v>272</v>
      </c>
      <c r="H149" s="239">
        <v>100</v>
      </c>
      <c r="I149" s="240"/>
      <c r="J149" s="241">
        <f>ROUND(I149*H149,2)</f>
        <v>0</v>
      </c>
      <c r="K149" s="237" t="s">
        <v>1</v>
      </c>
      <c r="L149" s="44"/>
      <c r="M149" s="242" t="s">
        <v>1</v>
      </c>
      <c r="N149" s="243" t="s">
        <v>44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125</v>
      </c>
      <c r="AT149" s="246" t="s">
        <v>127</v>
      </c>
      <c r="AU149" s="246" t="s">
        <v>88</v>
      </c>
      <c r="AY149" s="17" t="s">
        <v>126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86</v>
      </c>
      <c r="BK149" s="247">
        <f>ROUND(I149*H149,2)</f>
        <v>0</v>
      </c>
      <c r="BL149" s="17" t="s">
        <v>125</v>
      </c>
      <c r="BM149" s="246" t="s">
        <v>384</v>
      </c>
    </row>
    <row r="150" s="2" customFormat="1" ht="16.5" customHeight="1">
      <c r="A150" s="38"/>
      <c r="B150" s="39"/>
      <c r="C150" s="235" t="s">
        <v>350</v>
      </c>
      <c r="D150" s="235" t="s">
        <v>127</v>
      </c>
      <c r="E150" s="236" t="s">
        <v>385</v>
      </c>
      <c r="F150" s="237" t="s">
        <v>386</v>
      </c>
      <c r="G150" s="238" t="s">
        <v>272</v>
      </c>
      <c r="H150" s="239">
        <v>1</v>
      </c>
      <c r="I150" s="240"/>
      <c r="J150" s="241">
        <f>ROUND(I150*H150,2)</f>
        <v>0</v>
      </c>
      <c r="K150" s="237" t="s">
        <v>1</v>
      </c>
      <c r="L150" s="44"/>
      <c r="M150" s="242" t="s">
        <v>1</v>
      </c>
      <c r="N150" s="243" t="s">
        <v>44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125</v>
      </c>
      <c r="AT150" s="246" t="s">
        <v>127</v>
      </c>
      <c r="AU150" s="246" t="s">
        <v>88</v>
      </c>
      <c r="AY150" s="17" t="s">
        <v>126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86</v>
      </c>
      <c r="BK150" s="247">
        <f>ROUND(I150*H150,2)</f>
        <v>0</v>
      </c>
      <c r="BL150" s="17" t="s">
        <v>125</v>
      </c>
      <c r="BM150" s="246" t="s">
        <v>387</v>
      </c>
    </row>
    <row r="151" s="2" customFormat="1" ht="16.5" customHeight="1">
      <c r="A151" s="38"/>
      <c r="B151" s="39"/>
      <c r="C151" s="235" t="s">
        <v>388</v>
      </c>
      <c r="D151" s="235" t="s">
        <v>127</v>
      </c>
      <c r="E151" s="236" t="s">
        <v>389</v>
      </c>
      <c r="F151" s="237" t="s">
        <v>390</v>
      </c>
      <c r="G151" s="238" t="s">
        <v>189</v>
      </c>
      <c r="H151" s="239">
        <v>1</v>
      </c>
      <c r="I151" s="240"/>
      <c r="J151" s="241">
        <f>ROUND(I151*H151,2)</f>
        <v>0</v>
      </c>
      <c r="K151" s="237" t="s">
        <v>1</v>
      </c>
      <c r="L151" s="44"/>
      <c r="M151" s="242" t="s">
        <v>1</v>
      </c>
      <c r="N151" s="243" t="s">
        <v>44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125</v>
      </c>
      <c r="AT151" s="246" t="s">
        <v>127</v>
      </c>
      <c r="AU151" s="246" t="s">
        <v>88</v>
      </c>
      <c r="AY151" s="17" t="s">
        <v>126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86</v>
      </c>
      <c r="BK151" s="247">
        <f>ROUND(I151*H151,2)</f>
        <v>0</v>
      </c>
      <c r="BL151" s="17" t="s">
        <v>125</v>
      </c>
      <c r="BM151" s="246" t="s">
        <v>391</v>
      </c>
    </row>
    <row r="152" s="11" customFormat="1" ht="22.8" customHeight="1">
      <c r="A152" s="11"/>
      <c r="B152" s="221"/>
      <c r="C152" s="222"/>
      <c r="D152" s="223" t="s">
        <v>78</v>
      </c>
      <c r="E152" s="263" t="s">
        <v>392</v>
      </c>
      <c r="F152" s="263" t="s">
        <v>393</v>
      </c>
      <c r="G152" s="222"/>
      <c r="H152" s="222"/>
      <c r="I152" s="225"/>
      <c r="J152" s="264">
        <f>BK152</f>
        <v>0</v>
      </c>
      <c r="K152" s="222"/>
      <c r="L152" s="227"/>
      <c r="M152" s="228"/>
      <c r="N152" s="229"/>
      <c r="O152" s="229"/>
      <c r="P152" s="230">
        <f>SUM(P153:P179)</f>
        <v>0</v>
      </c>
      <c r="Q152" s="229"/>
      <c r="R152" s="230">
        <f>SUM(R153:R179)</f>
        <v>0</v>
      </c>
      <c r="S152" s="229"/>
      <c r="T152" s="231">
        <f>SUM(T153:T179)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32" t="s">
        <v>86</v>
      </c>
      <c r="AT152" s="233" t="s">
        <v>78</v>
      </c>
      <c r="AU152" s="233" t="s">
        <v>86</v>
      </c>
      <c r="AY152" s="232" t="s">
        <v>126</v>
      </c>
      <c r="BK152" s="234">
        <f>SUM(BK153:BK179)</f>
        <v>0</v>
      </c>
    </row>
    <row r="153" s="2" customFormat="1" ht="16.5" customHeight="1">
      <c r="A153" s="38"/>
      <c r="B153" s="39"/>
      <c r="C153" s="287" t="s">
        <v>353</v>
      </c>
      <c r="D153" s="287" t="s">
        <v>230</v>
      </c>
      <c r="E153" s="288" t="s">
        <v>394</v>
      </c>
      <c r="F153" s="289" t="s">
        <v>395</v>
      </c>
      <c r="G153" s="290" t="s">
        <v>272</v>
      </c>
      <c r="H153" s="291">
        <v>50</v>
      </c>
      <c r="I153" s="292"/>
      <c r="J153" s="293">
        <f>ROUND(I153*H153,2)</f>
        <v>0</v>
      </c>
      <c r="K153" s="289" t="s">
        <v>1</v>
      </c>
      <c r="L153" s="294"/>
      <c r="M153" s="295" t="s">
        <v>1</v>
      </c>
      <c r="N153" s="296" t="s">
        <v>44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164</v>
      </c>
      <c r="AT153" s="246" t="s">
        <v>230</v>
      </c>
      <c r="AU153" s="246" t="s">
        <v>88</v>
      </c>
      <c r="AY153" s="17" t="s">
        <v>126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86</v>
      </c>
      <c r="BK153" s="247">
        <f>ROUND(I153*H153,2)</f>
        <v>0</v>
      </c>
      <c r="BL153" s="17" t="s">
        <v>125</v>
      </c>
      <c r="BM153" s="246" t="s">
        <v>396</v>
      </c>
    </row>
    <row r="154" s="2" customFormat="1" ht="16.5" customHeight="1">
      <c r="A154" s="38"/>
      <c r="B154" s="39"/>
      <c r="C154" s="287" t="s">
        <v>397</v>
      </c>
      <c r="D154" s="287" t="s">
        <v>230</v>
      </c>
      <c r="E154" s="288" t="s">
        <v>398</v>
      </c>
      <c r="F154" s="289" t="s">
        <v>399</v>
      </c>
      <c r="G154" s="290" t="s">
        <v>331</v>
      </c>
      <c r="H154" s="291">
        <v>15.75</v>
      </c>
      <c r="I154" s="292"/>
      <c r="J154" s="293">
        <f>ROUND(I154*H154,2)</f>
        <v>0</v>
      </c>
      <c r="K154" s="289" t="s">
        <v>1</v>
      </c>
      <c r="L154" s="294"/>
      <c r="M154" s="295" t="s">
        <v>1</v>
      </c>
      <c r="N154" s="296" t="s">
        <v>44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164</v>
      </c>
      <c r="AT154" s="246" t="s">
        <v>230</v>
      </c>
      <c r="AU154" s="246" t="s">
        <v>88</v>
      </c>
      <c r="AY154" s="17" t="s">
        <v>126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86</v>
      </c>
      <c r="BK154" s="247">
        <f>ROUND(I154*H154,2)</f>
        <v>0</v>
      </c>
      <c r="BL154" s="17" t="s">
        <v>125</v>
      </c>
      <c r="BM154" s="246" t="s">
        <v>400</v>
      </c>
    </row>
    <row r="155" s="2" customFormat="1" ht="16.5" customHeight="1">
      <c r="A155" s="38"/>
      <c r="B155" s="39"/>
      <c r="C155" s="287" t="s">
        <v>356</v>
      </c>
      <c r="D155" s="287" t="s">
        <v>230</v>
      </c>
      <c r="E155" s="288" t="s">
        <v>401</v>
      </c>
      <c r="F155" s="289" t="s">
        <v>402</v>
      </c>
      <c r="G155" s="290" t="s">
        <v>331</v>
      </c>
      <c r="H155" s="291">
        <v>89.25</v>
      </c>
      <c r="I155" s="292"/>
      <c r="J155" s="293">
        <f>ROUND(I155*H155,2)</f>
        <v>0</v>
      </c>
      <c r="K155" s="289" t="s">
        <v>1</v>
      </c>
      <c r="L155" s="294"/>
      <c r="M155" s="295" t="s">
        <v>1</v>
      </c>
      <c r="N155" s="296" t="s">
        <v>44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164</v>
      </c>
      <c r="AT155" s="246" t="s">
        <v>230</v>
      </c>
      <c r="AU155" s="246" t="s">
        <v>88</v>
      </c>
      <c r="AY155" s="17" t="s">
        <v>126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86</v>
      </c>
      <c r="BK155" s="247">
        <f>ROUND(I155*H155,2)</f>
        <v>0</v>
      </c>
      <c r="BL155" s="17" t="s">
        <v>125</v>
      </c>
      <c r="BM155" s="246" t="s">
        <v>403</v>
      </c>
    </row>
    <row r="156" s="2" customFormat="1" ht="16.5" customHeight="1">
      <c r="A156" s="38"/>
      <c r="B156" s="39"/>
      <c r="C156" s="287" t="s">
        <v>404</v>
      </c>
      <c r="D156" s="287" t="s">
        <v>230</v>
      </c>
      <c r="E156" s="288" t="s">
        <v>405</v>
      </c>
      <c r="F156" s="289" t="s">
        <v>406</v>
      </c>
      <c r="G156" s="290" t="s">
        <v>331</v>
      </c>
      <c r="H156" s="291">
        <v>36.75</v>
      </c>
      <c r="I156" s="292"/>
      <c r="J156" s="293">
        <f>ROUND(I156*H156,2)</f>
        <v>0</v>
      </c>
      <c r="K156" s="289" t="s">
        <v>1</v>
      </c>
      <c r="L156" s="294"/>
      <c r="M156" s="295" t="s">
        <v>1</v>
      </c>
      <c r="N156" s="296" t="s">
        <v>44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164</v>
      </c>
      <c r="AT156" s="246" t="s">
        <v>230</v>
      </c>
      <c r="AU156" s="246" t="s">
        <v>88</v>
      </c>
      <c r="AY156" s="17" t="s">
        <v>126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86</v>
      </c>
      <c r="BK156" s="247">
        <f>ROUND(I156*H156,2)</f>
        <v>0</v>
      </c>
      <c r="BL156" s="17" t="s">
        <v>125</v>
      </c>
      <c r="BM156" s="246" t="s">
        <v>407</v>
      </c>
    </row>
    <row r="157" s="2" customFormat="1" ht="16.5" customHeight="1">
      <c r="A157" s="38"/>
      <c r="B157" s="39"/>
      <c r="C157" s="287" t="s">
        <v>359</v>
      </c>
      <c r="D157" s="287" t="s">
        <v>230</v>
      </c>
      <c r="E157" s="288" t="s">
        <v>408</v>
      </c>
      <c r="F157" s="289" t="s">
        <v>409</v>
      </c>
      <c r="G157" s="290" t="s">
        <v>331</v>
      </c>
      <c r="H157" s="291">
        <v>866.25</v>
      </c>
      <c r="I157" s="292"/>
      <c r="J157" s="293">
        <f>ROUND(I157*H157,2)</f>
        <v>0</v>
      </c>
      <c r="K157" s="289" t="s">
        <v>1</v>
      </c>
      <c r="L157" s="294"/>
      <c r="M157" s="295" t="s">
        <v>1</v>
      </c>
      <c r="N157" s="296" t="s">
        <v>44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164</v>
      </c>
      <c r="AT157" s="246" t="s">
        <v>230</v>
      </c>
      <c r="AU157" s="246" t="s">
        <v>88</v>
      </c>
      <c r="AY157" s="17" t="s">
        <v>126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86</v>
      </c>
      <c r="BK157" s="247">
        <f>ROUND(I157*H157,2)</f>
        <v>0</v>
      </c>
      <c r="BL157" s="17" t="s">
        <v>125</v>
      </c>
      <c r="BM157" s="246" t="s">
        <v>410</v>
      </c>
    </row>
    <row r="158" s="2" customFormat="1" ht="16.5" customHeight="1">
      <c r="A158" s="38"/>
      <c r="B158" s="39"/>
      <c r="C158" s="287" t="s">
        <v>411</v>
      </c>
      <c r="D158" s="287" t="s">
        <v>230</v>
      </c>
      <c r="E158" s="288" t="s">
        <v>412</v>
      </c>
      <c r="F158" s="289" t="s">
        <v>413</v>
      </c>
      <c r="G158" s="290" t="s">
        <v>331</v>
      </c>
      <c r="H158" s="291">
        <v>63</v>
      </c>
      <c r="I158" s="292"/>
      <c r="J158" s="293">
        <f>ROUND(I158*H158,2)</f>
        <v>0</v>
      </c>
      <c r="K158" s="289" t="s">
        <v>1</v>
      </c>
      <c r="L158" s="294"/>
      <c r="M158" s="295" t="s">
        <v>1</v>
      </c>
      <c r="N158" s="296" t="s">
        <v>44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164</v>
      </c>
      <c r="AT158" s="246" t="s">
        <v>230</v>
      </c>
      <c r="AU158" s="246" t="s">
        <v>88</v>
      </c>
      <c r="AY158" s="17" t="s">
        <v>126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86</v>
      </c>
      <c r="BK158" s="247">
        <f>ROUND(I158*H158,2)</f>
        <v>0</v>
      </c>
      <c r="BL158" s="17" t="s">
        <v>125</v>
      </c>
      <c r="BM158" s="246" t="s">
        <v>414</v>
      </c>
    </row>
    <row r="159" s="2" customFormat="1" ht="16.5" customHeight="1">
      <c r="A159" s="38"/>
      <c r="B159" s="39"/>
      <c r="C159" s="287" t="s">
        <v>362</v>
      </c>
      <c r="D159" s="287" t="s">
        <v>230</v>
      </c>
      <c r="E159" s="288" t="s">
        <v>415</v>
      </c>
      <c r="F159" s="289" t="s">
        <v>416</v>
      </c>
      <c r="G159" s="290" t="s">
        <v>331</v>
      </c>
      <c r="H159" s="291">
        <v>813.75</v>
      </c>
      <c r="I159" s="292"/>
      <c r="J159" s="293">
        <f>ROUND(I159*H159,2)</f>
        <v>0</v>
      </c>
      <c r="K159" s="289" t="s">
        <v>1</v>
      </c>
      <c r="L159" s="294"/>
      <c r="M159" s="295" t="s">
        <v>1</v>
      </c>
      <c r="N159" s="296" t="s">
        <v>44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164</v>
      </c>
      <c r="AT159" s="246" t="s">
        <v>230</v>
      </c>
      <c r="AU159" s="246" t="s">
        <v>88</v>
      </c>
      <c r="AY159" s="17" t="s">
        <v>126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86</v>
      </c>
      <c r="BK159" s="247">
        <f>ROUND(I159*H159,2)</f>
        <v>0</v>
      </c>
      <c r="BL159" s="17" t="s">
        <v>125</v>
      </c>
      <c r="BM159" s="246" t="s">
        <v>417</v>
      </c>
    </row>
    <row r="160" s="2" customFormat="1" ht="16.5" customHeight="1">
      <c r="A160" s="38"/>
      <c r="B160" s="39"/>
      <c r="C160" s="287" t="s">
        <v>418</v>
      </c>
      <c r="D160" s="287" t="s">
        <v>230</v>
      </c>
      <c r="E160" s="288" t="s">
        <v>419</v>
      </c>
      <c r="F160" s="289" t="s">
        <v>420</v>
      </c>
      <c r="G160" s="290" t="s">
        <v>272</v>
      </c>
      <c r="H160" s="291">
        <v>25</v>
      </c>
      <c r="I160" s="292"/>
      <c r="J160" s="293">
        <f>ROUND(I160*H160,2)</f>
        <v>0</v>
      </c>
      <c r="K160" s="289" t="s">
        <v>1</v>
      </c>
      <c r="L160" s="294"/>
      <c r="M160" s="295" t="s">
        <v>1</v>
      </c>
      <c r="N160" s="296" t="s">
        <v>44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164</v>
      </c>
      <c r="AT160" s="246" t="s">
        <v>230</v>
      </c>
      <c r="AU160" s="246" t="s">
        <v>88</v>
      </c>
      <c r="AY160" s="17" t="s">
        <v>126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86</v>
      </c>
      <c r="BK160" s="247">
        <f>ROUND(I160*H160,2)</f>
        <v>0</v>
      </c>
      <c r="BL160" s="17" t="s">
        <v>125</v>
      </c>
      <c r="BM160" s="246" t="s">
        <v>421</v>
      </c>
    </row>
    <row r="161" s="2" customFormat="1" ht="16.5" customHeight="1">
      <c r="A161" s="38"/>
      <c r="B161" s="39"/>
      <c r="C161" s="287" t="s">
        <v>365</v>
      </c>
      <c r="D161" s="287" t="s">
        <v>230</v>
      </c>
      <c r="E161" s="288" t="s">
        <v>422</v>
      </c>
      <c r="F161" s="289" t="s">
        <v>423</v>
      </c>
      <c r="G161" s="290" t="s">
        <v>272</v>
      </c>
      <c r="H161" s="291">
        <v>25</v>
      </c>
      <c r="I161" s="292"/>
      <c r="J161" s="293">
        <f>ROUND(I161*H161,2)</f>
        <v>0</v>
      </c>
      <c r="K161" s="289" t="s">
        <v>1</v>
      </c>
      <c r="L161" s="294"/>
      <c r="M161" s="295" t="s">
        <v>1</v>
      </c>
      <c r="N161" s="296" t="s">
        <v>44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164</v>
      </c>
      <c r="AT161" s="246" t="s">
        <v>230</v>
      </c>
      <c r="AU161" s="246" t="s">
        <v>88</v>
      </c>
      <c r="AY161" s="17" t="s">
        <v>126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86</v>
      </c>
      <c r="BK161" s="247">
        <f>ROUND(I161*H161,2)</f>
        <v>0</v>
      </c>
      <c r="BL161" s="17" t="s">
        <v>125</v>
      </c>
      <c r="BM161" s="246" t="s">
        <v>424</v>
      </c>
    </row>
    <row r="162" s="2" customFormat="1" ht="16.5" customHeight="1">
      <c r="A162" s="38"/>
      <c r="B162" s="39"/>
      <c r="C162" s="287" t="s">
        <v>425</v>
      </c>
      <c r="D162" s="287" t="s">
        <v>230</v>
      </c>
      <c r="E162" s="288" t="s">
        <v>426</v>
      </c>
      <c r="F162" s="289" t="s">
        <v>427</v>
      </c>
      <c r="G162" s="290" t="s">
        <v>272</v>
      </c>
      <c r="H162" s="291">
        <v>1</v>
      </c>
      <c r="I162" s="292"/>
      <c r="J162" s="293">
        <f>ROUND(I162*H162,2)</f>
        <v>0</v>
      </c>
      <c r="K162" s="289" t="s">
        <v>1</v>
      </c>
      <c r="L162" s="294"/>
      <c r="M162" s="295" t="s">
        <v>1</v>
      </c>
      <c r="N162" s="296" t="s">
        <v>44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164</v>
      </c>
      <c r="AT162" s="246" t="s">
        <v>230</v>
      </c>
      <c r="AU162" s="246" t="s">
        <v>88</v>
      </c>
      <c r="AY162" s="17" t="s">
        <v>126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86</v>
      </c>
      <c r="BK162" s="247">
        <f>ROUND(I162*H162,2)</f>
        <v>0</v>
      </c>
      <c r="BL162" s="17" t="s">
        <v>125</v>
      </c>
      <c r="BM162" s="246" t="s">
        <v>428</v>
      </c>
    </row>
    <row r="163" s="2" customFormat="1" ht="16.5" customHeight="1">
      <c r="A163" s="38"/>
      <c r="B163" s="39"/>
      <c r="C163" s="287" t="s">
        <v>368</v>
      </c>
      <c r="D163" s="287" t="s">
        <v>230</v>
      </c>
      <c r="E163" s="288" t="s">
        <v>429</v>
      </c>
      <c r="F163" s="289" t="s">
        <v>430</v>
      </c>
      <c r="G163" s="290" t="s">
        <v>272</v>
      </c>
      <c r="H163" s="291">
        <v>1</v>
      </c>
      <c r="I163" s="292"/>
      <c r="J163" s="293">
        <f>ROUND(I163*H163,2)</f>
        <v>0</v>
      </c>
      <c r="K163" s="289" t="s">
        <v>1</v>
      </c>
      <c r="L163" s="294"/>
      <c r="M163" s="295" t="s">
        <v>1</v>
      </c>
      <c r="N163" s="296" t="s">
        <v>44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164</v>
      </c>
      <c r="AT163" s="246" t="s">
        <v>230</v>
      </c>
      <c r="AU163" s="246" t="s">
        <v>88</v>
      </c>
      <c r="AY163" s="17" t="s">
        <v>126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86</v>
      </c>
      <c r="BK163" s="247">
        <f>ROUND(I163*H163,2)</f>
        <v>0</v>
      </c>
      <c r="BL163" s="17" t="s">
        <v>125</v>
      </c>
      <c r="BM163" s="246" t="s">
        <v>431</v>
      </c>
    </row>
    <row r="164" s="2" customFormat="1" ht="16.5" customHeight="1">
      <c r="A164" s="38"/>
      <c r="B164" s="39"/>
      <c r="C164" s="287" t="s">
        <v>432</v>
      </c>
      <c r="D164" s="287" t="s">
        <v>230</v>
      </c>
      <c r="E164" s="288" t="s">
        <v>433</v>
      </c>
      <c r="F164" s="289" t="s">
        <v>434</v>
      </c>
      <c r="G164" s="290" t="s">
        <v>272</v>
      </c>
      <c r="H164" s="291">
        <v>4</v>
      </c>
      <c r="I164" s="292"/>
      <c r="J164" s="293">
        <f>ROUND(I164*H164,2)</f>
        <v>0</v>
      </c>
      <c r="K164" s="289" t="s">
        <v>1</v>
      </c>
      <c r="L164" s="294"/>
      <c r="M164" s="295" t="s">
        <v>1</v>
      </c>
      <c r="N164" s="296" t="s">
        <v>44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164</v>
      </c>
      <c r="AT164" s="246" t="s">
        <v>230</v>
      </c>
      <c r="AU164" s="246" t="s">
        <v>88</v>
      </c>
      <c r="AY164" s="17" t="s">
        <v>126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86</v>
      </c>
      <c r="BK164" s="247">
        <f>ROUND(I164*H164,2)</f>
        <v>0</v>
      </c>
      <c r="BL164" s="17" t="s">
        <v>125</v>
      </c>
      <c r="BM164" s="246" t="s">
        <v>435</v>
      </c>
    </row>
    <row r="165" s="2" customFormat="1" ht="16.5" customHeight="1">
      <c r="A165" s="38"/>
      <c r="B165" s="39"/>
      <c r="C165" s="287" t="s">
        <v>371</v>
      </c>
      <c r="D165" s="287" t="s">
        <v>230</v>
      </c>
      <c r="E165" s="288" t="s">
        <v>436</v>
      </c>
      <c r="F165" s="289" t="s">
        <v>437</v>
      </c>
      <c r="G165" s="290" t="s">
        <v>272</v>
      </c>
      <c r="H165" s="291">
        <v>2</v>
      </c>
      <c r="I165" s="292"/>
      <c r="J165" s="293">
        <f>ROUND(I165*H165,2)</f>
        <v>0</v>
      </c>
      <c r="K165" s="289" t="s">
        <v>1</v>
      </c>
      <c r="L165" s="294"/>
      <c r="M165" s="295" t="s">
        <v>1</v>
      </c>
      <c r="N165" s="296" t="s">
        <v>44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164</v>
      </c>
      <c r="AT165" s="246" t="s">
        <v>230</v>
      </c>
      <c r="AU165" s="246" t="s">
        <v>88</v>
      </c>
      <c r="AY165" s="17" t="s">
        <v>126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86</v>
      </c>
      <c r="BK165" s="247">
        <f>ROUND(I165*H165,2)</f>
        <v>0</v>
      </c>
      <c r="BL165" s="17" t="s">
        <v>125</v>
      </c>
      <c r="BM165" s="246" t="s">
        <v>438</v>
      </c>
    </row>
    <row r="166" s="2" customFormat="1" ht="16.5" customHeight="1">
      <c r="A166" s="38"/>
      <c r="B166" s="39"/>
      <c r="C166" s="287" t="s">
        <v>439</v>
      </c>
      <c r="D166" s="287" t="s">
        <v>230</v>
      </c>
      <c r="E166" s="288" t="s">
        <v>440</v>
      </c>
      <c r="F166" s="289" t="s">
        <v>441</v>
      </c>
      <c r="G166" s="290" t="s">
        <v>233</v>
      </c>
      <c r="H166" s="291">
        <v>892.5</v>
      </c>
      <c r="I166" s="292"/>
      <c r="J166" s="293">
        <f>ROUND(I166*H166,2)</f>
        <v>0</v>
      </c>
      <c r="K166" s="289" t="s">
        <v>1</v>
      </c>
      <c r="L166" s="294"/>
      <c r="M166" s="295" t="s">
        <v>1</v>
      </c>
      <c r="N166" s="296" t="s">
        <v>44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164</v>
      </c>
      <c r="AT166" s="246" t="s">
        <v>230</v>
      </c>
      <c r="AU166" s="246" t="s">
        <v>88</v>
      </c>
      <c r="AY166" s="17" t="s">
        <v>126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86</v>
      </c>
      <c r="BK166" s="247">
        <f>ROUND(I166*H166,2)</f>
        <v>0</v>
      </c>
      <c r="BL166" s="17" t="s">
        <v>125</v>
      </c>
      <c r="BM166" s="246" t="s">
        <v>442</v>
      </c>
    </row>
    <row r="167" s="2" customFormat="1" ht="16.5" customHeight="1">
      <c r="A167" s="38"/>
      <c r="B167" s="39"/>
      <c r="C167" s="287" t="s">
        <v>374</v>
      </c>
      <c r="D167" s="287" t="s">
        <v>230</v>
      </c>
      <c r="E167" s="288" t="s">
        <v>443</v>
      </c>
      <c r="F167" s="289" t="s">
        <v>444</v>
      </c>
      <c r="G167" s="290" t="s">
        <v>272</v>
      </c>
      <c r="H167" s="291">
        <v>1</v>
      </c>
      <c r="I167" s="292"/>
      <c r="J167" s="293">
        <f>ROUND(I167*H167,2)</f>
        <v>0</v>
      </c>
      <c r="K167" s="289" t="s">
        <v>1</v>
      </c>
      <c r="L167" s="294"/>
      <c r="M167" s="295" t="s">
        <v>1</v>
      </c>
      <c r="N167" s="296" t="s">
        <v>44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164</v>
      </c>
      <c r="AT167" s="246" t="s">
        <v>230</v>
      </c>
      <c r="AU167" s="246" t="s">
        <v>88</v>
      </c>
      <c r="AY167" s="17" t="s">
        <v>126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86</v>
      </c>
      <c r="BK167" s="247">
        <f>ROUND(I167*H167,2)</f>
        <v>0</v>
      </c>
      <c r="BL167" s="17" t="s">
        <v>125</v>
      </c>
      <c r="BM167" s="246" t="s">
        <v>445</v>
      </c>
    </row>
    <row r="168" s="2" customFormat="1">
      <c r="A168" s="38"/>
      <c r="B168" s="39"/>
      <c r="C168" s="40"/>
      <c r="D168" s="248" t="s">
        <v>134</v>
      </c>
      <c r="E168" s="40"/>
      <c r="F168" s="249" t="s">
        <v>446</v>
      </c>
      <c r="G168" s="40"/>
      <c r="H168" s="40"/>
      <c r="I168" s="15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134</v>
      </c>
      <c r="AU168" s="17" t="s">
        <v>88</v>
      </c>
    </row>
    <row r="169" s="2" customFormat="1" ht="16.5" customHeight="1">
      <c r="A169" s="38"/>
      <c r="B169" s="39"/>
      <c r="C169" s="287" t="s">
        <v>447</v>
      </c>
      <c r="D169" s="287" t="s">
        <v>230</v>
      </c>
      <c r="E169" s="288" t="s">
        <v>448</v>
      </c>
      <c r="F169" s="289" t="s">
        <v>449</v>
      </c>
      <c r="G169" s="290" t="s">
        <v>272</v>
      </c>
      <c r="H169" s="291">
        <v>1</v>
      </c>
      <c r="I169" s="292"/>
      <c r="J169" s="293">
        <f>ROUND(I169*H169,2)</f>
        <v>0</v>
      </c>
      <c r="K169" s="289" t="s">
        <v>1</v>
      </c>
      <c r="L169" s="294"/>
      <c r="M169" s="295" t="s">
        <v>1</v>
      </c>
      <c r="N169" s="296" t="s">
        <v>44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164</v>
      </c>
      <c r="AT169" s="246" t="s">
        <v>230</v>
      </c>
      <c r="AU169" s="246" t="s">
        <v>88</v>
      </c>
      <c r="AY169" s="17" t="s">
        <v>126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86</v>
      </c>
      <c r="BK169" s="247">
        <f>ROUND(I169*H169,2)</f>
        <v>0</v>
      </c>
      <c r="BL169" s="17" t="s">
        <v>125</v>
      </c>
      <c r="BM169" s="246" t="s">
        <v>450</v>
      </c>
    </row>
    <row r="170" s="2" customFormat="1">
      <c r="A170" s="38"/>
      <c r="B170" s="39"/>
      <c r="C170" s="40"/>
      <c r="D170" s="248" t="s">
        <v>134</v>
      </c>
      <c r="E170" s="40"/>
      <c r="F170" s="249" t="s">
        <v>451</v>
      </c>
      <c r="G170" s="40"/>
      <c r="H170" s="40"/>
      <c r="I170" s="15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134</v>
      </c>
      <c r="AU170" s="17" t="s">
        <v>88</v>
      </c>
    </row>
    <row r="171" s="2" customFormat="1" ht="16.5" customHeight="1">
      <c r="A171" s="38"/>
      <c r="B171" s="39"/>
      <c r="C171" s="287" t="s">
        <v>377</v>
      </c>
      <c r="D171" s="287" t="s">
        <v>230</v>
      </c>
      <c r="E171" s="288" t="s">
        <v>452</v>
      </c>
      <c r="F171" s="289" t="s">
        <v>453</v>
      </c>
      <c r="G171" s="290" t="s">
        <v>272</v>
      </c>
      <c r="H171" s="291">
        <v>1</v>
      </c>
      <c r="I171" s="292"/>
      <c r="J171" s="293">
        <f>ROUND(I171*H171,2)</f>
        <v>0</v>
      </c>
      <c r="K171" s="289" t="s">
        <v>1</v>
      </c>
      <c r="L171" s="294"/>
      <c r="M171" s="295" t="s">
        <v>1</v>
      </c>
      <c r="N171" s="296" t="s">
        <v>44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164</v>
      </c>
      <c r="AT171" s="246" t="s">
        <v>230</v>
      </c>
      <c r="AU171" s="246" t="s">
        <v>88</v>
      </c>
      <c r="AY171" s="17" t="s">
        <v>126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86</v>
      </c>
      <c r="BK171" s="247">
        <f>ROUND(I171*H171,2)</f>
        <v>0</v>
      </c>
      <c r="BL171" s="17" t="s">
        <v>125</v>
      </c>
      <c r="BM171" s="246" t="s">
        <v>454</v>
      </c>
    </row>
    <row r="172" s="2" customFormat="1">
      <c r="A172" s="38"/>
      <c r="B172" s="39"/>
      <c r="C172" s="40"/>
      <c r="D172" s="248" t="s">
        <v>134</v>
      </c>
      <c r="E172" s="40"/>
      <c r="F172" s="249" t="s">
        <v>455</v>
      </c>
      <c r="G172" s="40"/>
      <c r="H172" s="40"/>
      <c r="I172" s="15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134</v>
      </c>
      <c r="AU172" s="17" t="s">
        <v>88</v>
      </c>
    </row>
    <row r="173" s="2" customFormat="1" ht="16.5" customHeight="1">
      <c r="A173" s="38"/>
      <c r="B173" s="39"/>
      <c r="C173" s="287" t="s">
        <v>456</v>
      </c>
      <c r="D173" s="287" t="s">
        <v>230</v>
      </c>
      <c r="E173" s="288" t="s">
        <v>457</v>
      </c>
      <c r="F173" s="289" t="s">
        <v>458</v>
      </c>
      <c r="G173" s="290" t="s">
        <v>272</v>
      </c>
      <c r="H173" s="291">
        <v>6</v>
      </c>
      <c r="I173" s="292"/>
      <c r="J173" s="293">
        <f>ROUND(I173*H173,2)</f>
        <v>0</v>
      </c>
      <c r="K173" s="289" t="s">
        <v>1</v>
      </c>
      <c r="L173" s="294"/>
      <c r="M173" s="295" t="s">
        <v>1</v>
      </c>
      <c r="N173" s="296" t="s">
        <v>44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164</v>
      </c>
      <c r="AT173" s="246" t="s">
        <v>230</v>
      </c>
      <c r="AU173" s="246" t="s">
        <v>88</v>
      </c>
      <c r="AY173" s="17" t="s">
        <v>126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86</v>
      </c>
      <c r="BK173" s="247">
        <f>ROUND(I173*H173,2)</f>
        <v>0</v>
      </c>
      <c r="BL173" s="17" t="s">
        <v>125</v>
      </c>
      <c r="BM173" s="246" t="s">
        <v>459</v>
      </c>
    </row>
    <row r="174" s="2" customFormat="1" ht="16.5" customHeight="1">
      <c r="A174" s="38"/>
      <c r="B174" s="39"/>
      <c r="C174" s="287" t="s">
        <v>380</v>
      </c>
      <c r="D174" s="287" t="s">
        <v>230</v>
      </c>
      <c r="E174" s="288" t="s">
        <v>460</v>
      </c>
      <c r="F174" s="289" t="s">
        <v>461</v>
      </c>
      <c r="G174" s="290" t="s">
        <v>272</v>
      </c>
      <c r="H174" s="291">
        <v>3</v>
      </c>
      <c r="I174" s="292"/>
      <c r="J174" s="293">
        <f>ROUND(I174*H174,2)</f>
        <v>0</v>
      </c>
      <c r="K174" s="289" t="s">
        <v>1</v>
      </c>
      <c r="L174" s="294"/>
      <c r="M174" s="295" t="s">
        <v>1</v>
      </c>
      <c r="N174" s="296" t="s">
        <v>44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164</v>
      </c>
      <c r="AT174" s="246" t="s">
        <v>230</v>
      </c>
      <c r="AU174" s="246" t="s">
        <v>88</v>
      </c>
      <c r="AY174" s="17" t="s">
        <v>126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86</v>
      </c>
      <c r="BK174" s="247">
        <f>ROUND(I174*H174,2)</f>
        <v>0</v>
      </c>
      <c r="BL174" s="17" t="s">
        <v>125</v>
      </c>
      <c r="BM174" s="246" t="s">
        <v>462</v>
      </c>
    </row>
    <row r="175" s="2" customFormat="1" ht="16.5" customHeight="1">
      <c r="A175" s="38"/>
      <c r="B175" s="39"/>
      <c r="C175" s="287" t="s">
        <v>463</v>
      </c>
      <c r="D175" s="287" t="s">
        <v>230</v>
      </c>
      <c r="E175" s="288" t="s">
        <v>464</v>
      </c>
      <c r="F175" s="289" t="s">
        <v>465</v>
      </c>
      <c r="G175" s="290" t="s">
        <v>272</v>
      </c>
      <c r="H175" s="291">
        <v>3</v>
      </c>
      <c r="I175" s="292"/>
      <c r="J175" s="293">
        <f>ROUND(I175*H175,2)</f>
        <v>0</v>
      </c>
      <c r="K175" s="289" t="s">
        <v>1</v>
      </c>
      <c r="L175" s="294"/>
      <c r="M175" s="295" t="s">
        <v>1</v>
      </c>
      <c r="N175" s="296" t="s">
        <v>44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164</v>
      </c>
      <c r="AT175" s="246" t="s">
        <v>230</v>
      </c>
      <c r="AU175" s="246" t="s">
        <v>88</v>
      </c>
      <c r="AY175" s="17" t="s">
        <v>126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86</v>
      </c>
      <c r="BK175" s="247">
        <f>ROUND(I175*H175,2)</f>
        <v>0</v>
      </c>
      <c r="BL175" s="17" t="s">
        <v>125</v>
      </c>
      <c r="BM175" s="246" t="s">
        <v>466</v>
      </c>
    </row>
    <row r="176" s="2" customFormat="1" ht="16.5" customHeight="1">
      <c r="A176" s="38"/>
      <c r="B176" s="39"/>
      <c r="C176" s="287" t="s">
        <v>384</v>
      </c>
      <c r="D176" s="287" t="s">
        <v>230</v>
      </c>
      <c r="E176" s="288" t="s">
        <v>467</v>
      </c>
      <c r="F176" s="289" t="s">
        <v>383</v>
      </c>
      <c r="G176" s="290" t="s">
        <v>272</v>
      </c>
      <c r="H176" s="291">
        <v>100</v>
      </c>
      <c r="I176" s="292"/>
      <c r="J176" s="293">
        <f>ROUND(I176*H176,2)</f>
        <v>0</v>
      </c>
      <c r="K176" s="289" t="s">
        <v>1</v>
      </c>
      <c r="L176" s="294"/>
      <c r="M176" s="295" t="s">
        <v>1</v>
      </c>
      <c r="N176" s="296" t="s">
        <v>44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164</v>
      </c>
      <c r="AT176" s="246" t="s">
        <v>230</v>
      </c>
      <c r="AU176" s="246" t="s">
        <v>88</v>
      </c>
      <c r="AY176" s="17" t="s">
        <v>126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86</v>
      </c>
      <c r="BK176" s="247">
        <f>ROUND(I176*H176,2)</f>
        <v>0</v>
      </c>
      <c r="BL176" s="17" t="s">
        <v>125</v>
      </c>
      <c r="BM176" s="246" t="s">
        <v>468</v>
      </c>
    </row>
    <row r="177" s="2" customFormat="1" ht="16.5" customHeight="1">
      <c r="A177" s="38"/>
      <c r="B177" s="39"/>
      <c r="C177" s="287" t="s">
        <v>469</v>
      </c>
      <c r="D177" s="287" t="s">
        <v>230</v>
      </c>
      <c r="E177" s="288" t="s">
        <v>470</v>
      </c>
      <c r="F177" s="289" t="s">
        <v>471</v>
      </c>
      <c r="G177" s="290" t="s">
        <v>272</v>
      </c>
      <c r="H177" s="291">
        <v>12</v>
      </c>
      <c r="I177" s="292"/>
      <c r="J177" s="293">
        <f>ROUND(I177*H177,2)</f>
        <v>0</v>
      </c>
      <c r="K177" s="289" t="s">
        <v>1</v>
      </c>
      <c r="L177" s="294"/>
      <c r="M177" s="295" t="s">
        <v>1</v>
      </c>
      <c r="N177" s="296" t="s">
        <v>44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164</v>
      </c>
      <c r="AT177" s="246" t="s">
        <v>230</v>
      </c>
      <c r="AU177" s="246" t="s">
        <v>88</v>
      </c>
      <c r="AY177" s="17" t="s">
        <v>126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86</v>
      </c>
      <c r="BK177" s="247">
        <f>ROUND(I177*H177,2)</f>
        <v>0</v>
      </c>
      <c r="BL177" s="17" t="s">
        <v>125</v>
      </c>
      <c r="BM177" s="246" t="s">
        <v>472</v>
      </c>
    </row>
    <row r="178" s="2" customFormat="1" ht="16.5" customHeight="1">
      <c r="A178" s="38"/>
      <c r="B178" s="39"/>
      <c r="C178" s="287" t="s">
        <v>387</v>
      </c>
      <c r="D178" s="287" t="s">
        <v>230</v>
      </c>
      <c r="E178" s="288" t="s">
        <v>473</v>
      </c>
      <c r="F178" s="289" t="s">
        <v>474</v>
      </c>
      <c r="G178" s="290" t="s">
        <v>272</v>
      </c>
      <c r="H178" s="291">
        <v>1</v>
      </c>
      <c r="I178" s="292"/>
      <c r="J178" s="293">
        <f>ROUND(I178*H178,2)</f>
        <v>0</v>
      </c>
      <c r="K178" s="289" t="s">
        <v>1</v>
      </c>
      <c r="L178" s="294"/>
      <c r="M178" s="295" t="s">
        <v>1</v>
      </c>
      <c r="N178" s="296" t="s">
        <v>44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164</v>
      </c>
      <c r="AT178" s="246" t="s">
        <v>230</v>
      </c>
      <c r="AU178" s="246" t="s">
        <v>88</v>
      </c>
      <c r="AY178" s="17" t="s">
        <v>126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86</v>
      </c>
      <c r="BK178" s="247">
        <f>ROUND(I178*H178,2)</f>
        <v>0</v>
      </c>
      <c r="BL178" s="17" t="s">
        <v>125</v>
      </c>
      <c r="BM178" s="246" t="s">
        <v>475</v>
      </c>
    </row>
    <row r="179" s="2" customFormat="1" ht="16.5" customHeight="1">
      <c r="A179" s="38"/>
      <c r="B179" s="39"/>
      <c r="C179" s="287" t="s">
        <v>476</v>
      </c>
      <c r="D179" s="287" t="s">
        <v>230</v>
      </c>
      <c r="E179" s="288" t="s">
        <v>477</v>
      </c>
      <c r="F179" s="289" t="s">
        <v>478</v>
      </c>
      <c r="G179" s="290" t="s">
        <v>189</v>
      </c>
      <c r="H179" s="291">
        <v>1</v>
      </c>
      <c r="I179" s="292"/>
      <c r="J179" s="293">
        <f>ROUND(I179*H179,2)</f>
        <v>0</v>
      </c>
      <c r="K179" s="289" t="s">
        <v>1</v>
      </c>
      <c r="L179" s="294"/>
      <c r="M179" s="295" t="s">
        <v>1</v>
      </c>
      <c r="N179" s="296" t="s">
        <v>44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164</v>
      </c>
      <c r="AT179" s="246" t="s">
        <v>230</v>
      </c>
      <c r="AU179" s="246" t="s">
        <v>88</v>
      </c>
      <c r="AY179" s="17" t="s">
        <v>126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86</v>
      </c>
      <c r="BK179" s="247">
        <f>ROUND(I179*H179,2)</f>
        <v>0</v>
      </c>
      <c r="BL179" s="17" t="s">
        <v>125</v>
      </c>
      <c r="BM179" s="246" t="s">
        <v>479</v>
      </c>
    </row>
    <row r="180" s="11" customFormat="1" ht="22.8" customHeight="1">
      <c r="A180" s="11"/>
      <c r="B180" s="221"/>
      <c r="C180" s="222"/>
      <c r="D180" s="223" t="s">
        <v>78</v>
      </c>
      <c r="E180" s="263" t="s">
        <v>480</v>
      </c>
      <c r="F180" s="263" t="s">
        <v>481</v>
      </c>
      <c r="G180" s="222"/>
      <c r="H180" s="222"/>
      <c r="I180" s="225"/>
      <c r="J180" s="264">
        <f>BK180</f>
        <v>0</v>
      </c>
      <c r="K180" s="222"/>
      <c r="L180" s="227"/>
      <c r="M180" s="228"/>
      <c r="N180" s="229"/>
      <c r="O180" s="229"/>
      <c r="P180" s="230">
        <f>SUM(P181:P198)</f>
        <v>0</v>
      </c>
      <c r="Q180" s="229"/>
      <c r="R180" s="230">
        <f>SUM(R181:R198)</f>
        <v>0</v>
      </c>
      <c r="S180" s="229"/>
      <c r="T180" s="231">
        <f>SUM(T181:T198)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32" t="s">
        <v>86</v>
      </c>
      <c r="AT180" s="233" t="s">
        <v>78</v>
      </c>
      <c r="AU180" s="233" t="s">
        <v>86</v>
      </c>
      <c r="AY180" s="232" t="s">
        <v>126</v>
      </c>
      <c r="BK180" s="234">
        <f>SUM(BK181:BK198)</f>
        <v>0</v>
      </c>
    </row>
    <row r="181" s="2" customFormat="1" ht="16.5" customHeight="1">
      <c r="A181" s="38"/>
      <c r="B181" s="39"/>
      <c r="C181" s="235" t="s">
        <v>391</v>
      </c>
      <c r="D181" s="235" t="s">
        <v>127</v>
      </c>
      <c r="E181" s="236" t="s">
        <v>482</v>
      </c>
      <c r="F181" s="237" t="s">
        <v>483</v>
      </c>
      <c r="G181" s="238" t="s">
        <v>484</v>
      </c>
      <c r="H181" s="239">
        <v>0.68000000000000005</v>
      </c>
      <c r="I181" s="240"/>
      <c r="J181" s="241">
        <f>ROUND(I181*H181,2)</f>
        <v>0</v>
      </c>
      <c r="K181" s="237" t="s">
        <v>1</v>
      </c>
      <c r="L181" s="44"/>
      <c r="M181" s="242" t="s">
        <v>1</v>
      </c>
      <c r="N181" s="243" t="s">
        <v>44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125</v>
      </c>
      <c r="AT181" s="246" t="s">
        <v>127</v>
      </c>
      <c r="AU181" s="246" t="s">
        <v>88</v>
      </c>
      <c r="AY181" s="17" t="s">
        <v>126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86</v>
      </c>
      <c r="BK181" s="247">
        <f>ROUND(I181*H181,2)</f>
        <v>0</v>
      </c>
      <c r="BL181" s="17" t="s">
        <v>125</v>
      </c>
      <c r="BM181" s="246" t="s">
        <v>485</v>
      </c>
    </row>
    <row r="182" s="2" customFormat="1" ht="16.5" customHeight="1">
      <c r="A182" s="38"/>
      <c r="B182" s="39"/>
      <c r="C182" s="235" t="s">
        <v>486</v>
      </c>
      <c r="D182" s="235" t="s">
        <v>127</v>
      </c>
      <c r="E182" s="236" t="s">
        <v>487</v>
      </c>
      <c r="F182" s="237" t="s">
        <v>488</v>
      </c>
      <c r="G182" s="238" t="s">
        <v>189</v>
      </c>
      <c r="H182" s="239">
        <v>115.5</v>
      </c>
      <c r="I182" s="240"/>
      <c r="J182" s="241">
        <f>ROUND(I182*H182,2)</f>
        <v>0</v>
      </c>
      <c r="K182" s="237" t="s">
        <v>1</v>
      </c>
      <c r="L182" s="44"/>
      <c r="M182" s="242" t="s">
        <v>1</v>
      </c>
      <c r="N182" s="243" t="s">
        <v>44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125</v>
      </c>
      <c r="AT182" s="246" t="s">
        <v>127</v>
      </c>
      <c r="AU182" s="246" t="s">
        <v>88</v>
      </c>
      <c r="AY182" s="17" t="s">
        <v>126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86</v>
      </c>
      <c r="BK182" s="247">
        <f>ROUND(I182*H182,2)</f>
        <v>0</v>
      </c>
      <c r="BL182" s="17" t="s">
        <v>125</v>
      </c>
      <c r="BM182" s="246" t="s">
        <v>489</v>
      </c>
    </row>
    <row r="183" s="2" customFormat="1" ht="16.5" customHeight="1">
      <c r="A183" s="38"/>
      <c r="B183" s="39"/>
      <c r="C183" s="235" t="s">
        <v>396</v>
      </c>
      <c r="D183" s="235" t="s">
        <v>127</v>
      </c>
      <c r="E183" s="236" t="s">
        <v>490</v>
      </c>
      <c r="F183" s="237" t="s">
        <v>491</v>
      </c>
      <c r="G183" s="238" t="s">
        <v>196</v>
      </c>
      <c r="H183" s="239">
        <v>2.5600000000000001</v>
      </c>
      <c r="I183" s="240"/>
      <c r="J183" s="241">
        <f>ROUND(I183*H183,2)</f>
        <v>0</v>
      </c>
      <c r="K183" s="237" t="s">
        <v>1</v>
      </c>
      <c r="L183" s="44"/>
      <c r="M183" s="242" t="s">
        <v>1</v>
      </c>
      <c r="N183" s="243" t="s">
        <v>44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125</v>
      </c>
      <c r="AT183" s="246" t="s">
        <v>127</v>
      </c>
      <c r="AU183" s="246" t="s">
        <v>88</v>
      </c>
      <c r="AY183" s="17" t="s">
        <v>126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86</v>
      </c>
      <c r="BK183" s="247">
        <f>ROUND(I183*H183,2)</f>
        <v>0</v>
      </c>
      <c r="BL183" s="17" t="s">
        <v>125</v>
      </c>
      <c r="BM183" s="246" t="s">
        <v>492</v>
      </c>
    </row>
    <row r="184" s="2" customFormat="1" ht="16.5" customHeight="1">
      <c r="A184" s="38"/>
      <c r="B184" s="39"/>
      <c r="C184" s="235" t="s">
        <v>493</v>
      </c>
      <c r="D184" s="235" t="s">
        <v>127</v>
      </c>
      <c r="E184" s="236" t="s">
        <v>494</v>
      </c>
      <c r="F184" s="237" t="s">
        <v>495</v>
      </c>
      <c r="G184" s="238" t="s">
        <v>331</v>
      </c>
      <c r="H184" s="239">
        <v>656</v>
      </c>
      <c r="I184" s="240"/>
      <c r="J184" s="241">
        <f>ROUND(I184*H184,2)</f>
        <v>0</v>
      </c>
      <c r="K184" s="237" t="s">
        <v>1</v>
      </c>
      <c r="L184" s="44"/>
      <c r="M184" s="242" t="s">
        <v>1</v>
      </c>
      <c r="N184" s="243" t="s">
        <v>44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125</v>
      </c>
      <c r="AT184" s="246" t="s">
        <v>127</v>
      </c>
      <c r="AU184" s="246" t="s">
        <v>88</v>
      </c>
      <c r="AY184" s="17" t="s">
        <v>126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86</v>
      </c>
      <c r="BK184" s="247">
        <f>ROUND(I184*H184,2)</f>
        <v>0</v>
      </c>
      <c r="BL184" s="17" t="s">
        <v>125</v>
      </c>
      <c r="BM184" s="246" t="s">
        <v>496</v>
      </c>
    </row>
    <row r="185" s="2" customFormat="1" ht="16.5" customHeight="1">
      <c r="A185" s="38"/>
      <c r="B185" s="39"/>
      <c r="C185" s="235" t="s">
        <v>400</v>
      </c>
      <c r="D185" s="235" t="s">
        <v>127</v>
      </c>
      <c r="E185" s="236" t="s">
        <v>497</v>
      </c>
      <c r="F185" s="237" t="s">
        <v>498</v>
      </c>
      <c r="G185" s="238" t="s">
        <v>331</v>
      </c>
      <c r="H185" s="239">
        <v>3</v>
      </c>
      <c r="I185" s="240"/>
      <c r="J185" s="241">
        <f>ROUND(I185*H185,2)</f>
        <v>0</v>
      </c>
      <c r="K185" s="237" t="s">
        <v>1</v>
      </c>
      <c r="L185" s="44"/>
      <c r="M185" s="242" t="s">
        <v>1</v>
      </c>
      <c r="N185" s="243" t="s">
        <v>44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125</v>
      </c>
      <c r="AT185" s="246" t="s">
        <v>127</v>
      </c>
      <c r="AU185" s="246" t="s">
        <v>88</v>
      </c>
      <c r="AY185" s="17" t="s">
        <v>126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86</v>
      </c>
      <c r="BK185" s="247">
        <f>ROUND(I185*H185,2)</f>
        <v>0</v>
      </c>
      <c r="BL185" s="17" t="s">
        <v>125</v>
      </c>
      <c r="BM185" s="246" t="s">
        <v>499</v>
      </c>
    </row>
    <row r="186" s="2" customFormat="1" ht="16.5" customHeight="1">
      <c r="A186" s="38"/>
      <c r="B186" s="39"/>
      <c r="C186" s="235" t="s">
        <v>500</v>
      </c>
      <c r="D186" s="235" t="s">
        <v>127</v>
      </c>
      <c r="E186" s="236" t="s">
        <v>501</v>
      </c>
      <c r="F186" s="237" t="s">
        <v>502</v>
      </c>
      <c r="G186" s="238" t="s">
        <v>331</v>
      </c>
      <c r="H186" s="239">
        <v>16</v>
      </c>
      <c r="I186" s="240"/>
      <c r="J186" s="241">
        <f>ROUND(I186*H186,2)</f>
        <v>0</v>
      </c>
      <c r="K186" s="237" t="s">
        <v>1</v>
      </c>
      <c r="L186" s="44"/>
      <c r="M186" s="242" t="s">
        <v>1</v>
      </c>
      <c r="N186" s="243" t="s">
        <v>44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125</v>
      </c>
      <c r="AT186" s="246" t="s">
        <v>127</v>
      </c>
      <c r="AU186" s="246" t="s">
        <v>88</v>
      </c>
      <c r="AY186" s="17" t="s">
        <v>126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86</v>
      </c>
      <c r="BK186" s="247">
        <f>ROUND(I186*H186,2)</f>
        <v>0</v>
      </c>
      <c r="BL186" s="17" t="s">
        <v>125</v>
      </c>
      <c r="BM186" s="246" t="s">
        <v>503</v>
      </c>
    </row>
    <row r="187" s="2" customFormat="1" ht="16.5" customHeight="1">
      <c r="A187" s="38"/>
      <c r="B187" s="39"/>
      <c r="C187" s="235" t="s">
        <v>403</v>
      </c>
      <c r="D187" s="235" t="s">
        <v>127</v>
      </c>
      <c r="E187" s="236" t="s">
        <v>504</v>
      </c>
      <c r="F187" s="237" t="s">
        <v>505</v>
      </c>
      <c r="G187" s="238" t="s">
        <v>272</v>
      </c>
      <c r="H187" s="239">
        <v>1</v>
      </c>
      <c r="I187" s="240"/>
      <c r="J187" s="241">
        <f>ROUND(I187*H187,2)</f>
        <v>0</v>
      </c>
      <c r="K187" s="237" t="s">
        <v>1</v>
      </c>
      <c r="L187" s="44"/>
      <c r="M187" s="242" t="s">
        <v>1</v>
      </c>
      <c r="N187" s="243" t="s">
        <v>44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125</v>
      </c>
      <c r="AT187" s="246" t="s">
        <v>127</v>
      </c>
      <c r="AU187" s="246" t="s">
        <v>88</v>
      </c>
      <c r="AY187" s="17" t="s">
        <v>126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86</v>
      </c>
      <c r="BK187" s="247">
        <f>ROUND(I187*H187,2)</f>
        <v>0</v>
      </c>
      <c r="BL187" s="17" t="s">
        <v>125</v>
      </c>
      <c r="BM187" s="246" t="s">
        <v>506</v>
      </c>
    </row>
    <row r="188" s="2" customFormat="1" ht="16.5" customHeight="1">
      <c r="A188" s="38"/>
      <c r="B188" s="39"/>
      <c r="C188" s="235" t="s">
        <v>507</v>
      </c>
      <c r="D188" s="235" t="s">
        <v>127</v>
      </c>
      <c r="E188" s="236" t="s">
        <v>508</v>
      </c>
      <c r="F188" s="237" t="s">
        <v>509</v>
      </c>
      <c r="G188" s="238" t="s">
        <v>196</v>
      </c>
      <c r="H188" s="239">
        <v>178.19999999999999</v>
      </c>
      <c r="I188" s="240"/>
      <c r="J188" s="241">
        <f>ROUND(I188*H188,2)</f>
        <v>0</v>
      </c>
      <c r="K188" s="237" t="s">
        <v>1</v>
      </c>
      <c r="L188" s="44"/>
      <c r="M188" s="242" t="s">
        <v>1</v>
      </c>
      <c r="N188" s="243" t="s">
        <v>44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125</v>
      </c>
      <c r="AT188" s="246" t="s">
        <v>127</v>
      </c>
      <c r="AU188" s="246" t="s">
        <v>88</v>
      </c>
      <c r="AY188" s="17" t="s">
        <v>126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86</v>
      </c>
      <c r="BK188" s="247">
        <f>ROUND(I188*H188,2)</f>
        <v>0</v>
      </c>
      <c r="BL188" s="17" t="s">
        <v>125</v>
      </c>
      <c r="BM188" s="246" t="s">
        <v>510</v>
      </c>
    </row>
    <row r="189" s="2" customFormat="1" ht="16.5" customHeight="1">
      <c r="A189" s="38"/>
      <c r="B189" s="39"/>
      <c r="C189" s="235" t="s">
        <v>407</v>
      </c>
      <c r="D189" s="235" t="s">
        <v>127</v>
      </c>
      <c r="E189" s="236" t="s">
        <v>511</v>
      </c>
      <c r="F189" s="237" t="s">
        <v>512</v>
      </c>
      <c r="G189" s="238" t="s">
        <v>331</v>
      </c>
      <c r="H189" s="239">
        <v>659</v>
      </c>
      <c r="I189" s="240"/>
      <c r="J189" s="241">
        <f>ROUND(I189*H189,2)</f>
        <v>0</v>
      </c>
      <c r="K189" s="237" t="s">
        <v>1</v>
      </c>
      <c r="L189" s="44"/>
      <c r="M189" s="242" t="s">
        <v>1</v>
      </c>
      <c r="N189" s="243" t="s">
        <v>44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125</v>
      </c>
      <c r="AT189" s="246" t="s">
        <v>127</v>
      </c>
      <c r="AU189" s="246" t="s">
        <v>88</v>
      </c>
      <c r="AY189" s="17" t="s">
        <v>126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86</v>
      </c>
      <c r="BK189" s="247">
        <f>ROUND(I189*H189,2)</f>
        <v>0</v>
      </c>
      <c r="BL189" s="17" t="s">
        <v>125</v>
      </c>
      <c r="BM189" s="246" t="s">
        <v>513</v>
      </c>
    </row>
    <row r="190" s="2" customFormat="1" ht="16.5" customHeight="1">
      <c r="A190" s="38"/>
      <c r="B190" s="39"/>
      <c r="C190" s="235" t="s">
        <v>514</v>
      </c>
      <c r="D190" s="235" t="s">
        <v>127</v>
      </c>
      <c r="E190" s="236" t="s">
        <v>515</v>
      </c>
      <c r="F190" s="237" t="s">
        <v>516</v>
      </c>
      <c r="G190" s="238" t="s">
        <v>331</v>
      </c>
      <c r="H190" s="239">
        <v>659</v>
      </c>
      <c r="I190" s="240"/>
      <c r="J190" s="241">
        <f>ROUND(I190*H190,2)</f>
        <v>0</v>
      </c>
      <c r="K190" s="237" t="s">
        <v>1</v>
      </c>
      <c r="L190" s="44"/>
      <c r="M190" s="242" t="s">
        <v>1</v>
      </c>
      <c r="N190" s="243" t="s">
        <v>44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125</v>
      </c>
      <c r="AT190" s="246" t="s">
        <v>127</v>
      </c>
      <c r="AU190" s="246" t="s">
        <v>88</v>
      </c>
      <c r="AY190" s="17" t="s">
        <v>126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86</v>
      </c>
      <c r="BK190" s="247">
        <f>ROUND(I190*H190,2)</f>
        <v>0</v>
      </c>
      <c r="BL190" s="17" t="s">
        <v>125</v>
      </c>
      <c r="BM190" s="246" t="s">
        <v>517</v>
      </c>
    </row>
    <row r="191" s="2" customFormat="1" ht="16.5" customHeight="1">
      <c r="A191" s="38"/>
      <c r="B191" s="39"/>
      <c r="C191" s="235" t="s">
        <v>410</v>
      </c>
      <c r="D191" s="235" t="s">
        <v>127</v>
      </c>
      <c r="E191" s="236" t="s">
        <v>518</v>
      </c>
      <c r="F191" s="237" t="s">
        <v>519</v>
      </c>
      <c r="G191" s="238" t="s">
        <v>331</v>
      </c>
      <c r="H191" s="239">
        <v>16</v>
      </c>
      <c r="I191" s="240"/>
      <c r="J191" s="241">
        <f>ROUND(I191*H191,2)</f>
        <v>0</v>
      </c>
      <c r="K191" s="237" t="s">
        <v>1</v>
      </c>
      <c r="L191" s="44"/>
      <c r="M191" s="242" t="s">
        <v>1</v>
      </c>
      <c r="N191" s="243" t="s">
        <v>44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125</v>
      </c>
      <c r="AT191" s="246" t="s">
        <v>127</v>
      </c>
      <c r="AU191" s="246" t="s">
        <v>88</v>
      </c>
      <c r="AY191" s="17" t="s">
        <v>126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86</v>
      </c>
      <c r="BK191" s="247">
        <f>ROUND(I191*H191,2)</f>
        <v>0</v>
      </c>
      <c r="BL191" s="17" t="s">
        <v>125</v>
      </c>
      <c r="BM191" s="246" t="s">
        <v>520</v>
      </c>
    </row>
    <row r="192" s="2" customFormat="1" ht="16.5" customHeight="1">
      <c r="A192" s="38"/>
      <c r="B192" s="39"/>
      <c r="C192" s="235" t="s">
        <v>521</v>
      </c>
      <c r="D192" s="235" t="s">
        <v>127</v>
      </c>
      <c r="E192" s="236" t="s">
        <v>522</v>
      </c>
      <c r="F192" s="237" t="s">
        <v>523</v>
      </c>
      <c r="G192" s="238" t="s">
        <v>331</v>
      </c>
      <c r="H192" s="239">
        <v>680</v>
      </c>
      <c r="I192" s="240"/>
      <c r="J192" s="241">
        <f>ROUND(I192*H192,2)</f>
        <v>0</v>
      </c>
      <c r="K192" s="237" t="s">
        <v>1</v>
      </c>
      <c r="L192" s="44"/>
      <c r="M192" s="242" t="s">
        <v>1</v>
      </c>
      <c r="N192" s="243" t="s">
        <v>44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125</v>
      </c>
      <c r="AT192" s="246" t="s">
        <v>127</v>
      </c>
      <c r="AU192" s="246" t="s">
        <v>88</v>
      </c>
      <c r="AY192" s="17" t="s">
        <v>126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86</v>
      </c>
      <c r="BK192" s="247">
        <f>ROUND(I192*H192,2)</f>
        <v>0</v>
      </c>
      <c r="BL192" s="17" t="s">
        <v>125</v>
      </c>
      <c r="BM192" s="246" t="s">
        <v>524</v>
      </c>
    </row>
    <row r="193" s="2" customFormat="1" ht="16.5" customHeight="1">
      <c r="A193" s="38"/>
      <c r="B193" s="39"/>
      <c r="C193" s="235" t="s">
        <v>414</v>
      </c>
      <c r="D193" s="235" t="s">
        <v>127</v>
      </c>
      <c r="E193" s="236" t="s">
        <v>525</v>
      </c>
      <c r="F193" s="237" t="s">
        <v>526</v>
      </c>
      <c r="G193" s="238" t="s">
        <v>331</v>
      </c>
      <c r="H193" s="239">
        <v>656</v>
      </c>
      <c r="I193" s="240"/>
      <c r="J193" s="241">
        <f>ROUND(I193*H193,2)</f>
        <v>0</v>
      </c>
      <c r="K193" s="237" t="s">
        <v>1</v>
      </c>
      <c r="L193" s="44"/>
      <c r="M193" s="242" t="s">
        <v>1</v>
      </c>
      <c r="N193" s="243" t="s">
        <v>44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125</v>
      </c>
      <c r="AT193" s="246" t="s">
        <v>127</v>
      </c>
      <c r="AU193" s="246" t="s">
        <v>88</v>
      </c>
      <c r="AY193" s="17" t="s">
        <v>126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86</v>
      </c>
      <c r="BK193" s="247">
        <f>ROUND(I193*H193,2)</f>
        <v>0</v>
      </c>
      <c r="BL193" s="17" t="s">
        <v>125</v>
      </c>
      <c r="BM193" s="246" t="s">
        <v>527</v>
      </c>
    </row>
    <row r="194" s="2" customFormat="1" ht="16.5" customHeight="1">
      <c r="A194" s="38"/>
      <c r="B194" s="39"/>
      <c r="C194" s="235" t="s">
        <v>528</v>
      </c>
      <c r="D194" s="235" t="s">
        <v>127</v>
      </c>
      <c r="E194" s="236" t="s">
        <v>529</v>
      </c>
      <c r="F194" s="237" t="s">
        <v>530</v>
      </c>
      <c r="G194" s="238" t="s">
        <v>331</v>
      </c>
      <c r="H194" s="239">
        <v>3</v>
      </c>
      <c r="I194" s="240"/>
      <c r="J194" s="241">
        <f>ROUND(I194*H194,2)</f>
        <v>0</v>
      </c>
      <c r="K194" s="237" t="s">
        <v>1</v>
      </c>
      <c r="L194" s="44"/>
      <c r="M194" s="242" t="s">
        <v>1</v>
      </c>
      <c r="N194" s="243" t="s">
        <v>44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125</v>
      </c>
      <c r="AT194" s="246" t="s">
        <v>127</v>
      </c>
      <c r="AU194" s="246" t="s">
        <v>88</v>
      </c>
      <c r="AY194" s="17" t="s">
        <v>126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86</v>
      </c>
      <c r="BK194" s="247">
        <f>ROUND(I194*H194,2)</f>
        <v>0</v>
      </c>
      <c r="BL194" s="17" t="s">
        <v>125</v>
      </c>
      <c r="BM194" s="246" t="s">
        <v>531</v>
      </c>
    </row>
    <row r="195" s="2" customFormat="1" ht="16.5" customHeight="1">
      <c r="A195" s="38"/>
      <c r="B195" s="39"/>
      <c r="C195" s="235" t="s">
        <v>417</v>
      </c>
      <c r="D195" s="235" t="s">
        <v>127</v>
      </c>
      <c r="E195" s="236" t="s">
        <v>532</v>
      </c>
      <c r="F195" s="237" t="s">
        <v>533</v>
      </c>
      <c r="G195" s="238" t="s">
        <v>331</v>
      </c>
      <c r="H195" s="239">
        <v>16</v>
      </c>
      <c r="I195" s="240"/>
      <c r="J195" s="241">
        <f>ROUND(I195*H195,2)</f>
        <v>0</v>
      </c>
      <c r="K195" s="237" t="s">
        <v>1</v>
      </c>
      <c r="L195" s="44"/>
      <c r="M195" s="242" t="s">
        <v>1</v>
      </c>
      <c r="N195" s="243" t="s">
        <v>44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125</v>
      </c>
      <c r="AT195" s="246" t="s">
        <v>127</v>
      </c>
      <c r="AU195" s="246" t="s">
        <v>88</v>
      </c>
      <c r="AY195" s="17" t="s">
        <v>126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86</v>
      </c>
      <c r="BK195" s="247">
        <f>ROUND(I195*H195,2)</f>
        <v>0</v>
      </c>
      <c r="BL195" s="17" t="s">
        <v>125</v>
      </c>
      <c r="BM195" s="246" t="s">
        <v>534</v>
      </c>
    </row>
    <row r="196" s="2" customFormat="1" ht="16.5" customHeight="1">
      <c r="A196" s="38"/>
      <c r="B196" s="39"/>
      <c r="C196" s="235" t="s">
        <v>535</v>
      </c>
      <c r="D196" s="235" t="s">
        <v>127</v>
      </c>
      <c r="E196" s="236" t="s">
        <v>536</v>
      </c>
      <c r="F196" s="237" t="s">
        <v>537</v>
      </c>
      <c r="G196" s="238" t="s">
        <v>189</v>
      </c>
      <c r="H196" s="239">
        <v>115.5</v>
      </c>
      <c r="I196" s="240"/>
      <c r="J196" s="241">
        <f>ROUND(I196*H196,2)</f>
        <v>0</v>
      </c>
      <c r="K196" s="237" t="s">
        <v>1</v>
      </c>
      <c r="L196" s="44"/>
      <c r="M196" s="242" t="s">
        <v>1</v>
      </c>
      <c r="N196" s="243" t="s">
        <v>44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125</v>
      </c>
      <c r="AT196" s="246" t="s">
        <v>127</v>
      </c>
      <c r="AU196" s="246" t="s">
        <v>88</v>
      </c>
      <c r="AY196" s="17" t="s">
        <v>126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86</v>
      </c>
      <c r="BK196" s="247">
        <f>ROUND(I196*H196,2)</f>
        <v>0</v>
      </c>
      <c r="BL196" s="17" t="s">
        <v>125</v>
      </c>
      <c r="BM196" s="246" t="s">
        <v>538</v>
      </c>
    </row>
    <row r="197" s="2" customFormat="1" ht="16.5" customHeight="1">
      <c r="A197" s="38"/>
      <c r="B197" s="39"/>
      <c r="C197" s="235" t="s">
        <v>421</v>
      </c>
      <c r="D197" s="235" t="s">
        <v>127</v>
      </c>
      <c r="E197" s="236" t="s">
        <v>539</v>
      </c>
      <c r="F197" s="237" t="s">
        <v>540</v>
      </c>
      <c r="G197" s="238" t="s">
        <v>189</v>
      </c>
      <c r="H197" s="239">
        <v>115.5</v>
      </c>
      <c r="I197" s="240"/>
      <c r="J197" s="241">
        <f>ROUND(I197*H197,2)</f>
        <v>0</v>
      </c>
      <c r="K197" s="237" t="s">
        <v>1</v>
      </c>
      <c r="L197" s="44"/>
      <c r="M197" s="242" t="s">
        <v>1</v>
      </c>
      <c r="N197" s="243" t="s">
        <v>44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125</v>
      </c>
      <c r="AT197" s="246" t="s">
        <v>127</v>
      </c>
      <c r="AU197" s="246" t="s">
        <v>88</v>
      </c>
      <c r="AY197" s="17" t="s">
        <v>126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86</v>
      </c>
      <c r="BK197" s="247">
        <f>ROUND(I197*H197,2)</f>
        <v>0</v>
      </c>
      <c r="BL197" s="17" t="s">
        <v>125</v>
      </c>
      <c r="BM197" s="246" t="s">
        <v>541</v>
      </c>
    </row>
    <row r="198" s="2" customFormat="1" ht="16.5" customHeight="1">
      <c r="A198" s="38"/>
      <c r="B198" s="39"/>
      <c r="C198" s="235" t="s">
        <v>542</v>
      </c>
      <c r="D198" s="235" t="s">
        <v>127</v>
      </c>
      <c r="E198" s="236" t="s">
        <v>543</v>
      </c>
      <c r="F198" s="237" t="s">
        <v>544</v>
      </c>
      <c r="G198" s="238" t="s">
        <v>189</v>
      </c>
      <c r="H198" s="239">
        <v>243.44999999999999</v>
      </c>
      <c r="I198" s="240"/>
      <c r="J198" s="241">
        <f>ROUND(I198*H198,2)</f>
        <v>0</v>
      </c>
      <c r="K198" s="237" t="s">
        <v>1</v>
      </c>
      <c r="L198" s="44"/>
      <c r="M198" s="242" t="s">
        <v>1</v>
      </c>
      <c r="N198" s="243" t="s">
        <v>44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125</v>
      </c>
      <c r="AT198" s="246" t="s">
        <v>127</v>
      </c>
      <c r="AU198" s="246" t="s">
        <v>88</v>
      </c>
      <c r="AY198" s="17" t="s">
        <v>126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86</v>
      </c>
      <c r="BK198" s="247">
        <f>ROUND(I198*H198,2)</f>
        <v>0</v>
      </c>
      <c r="BL198" s="17" t="s">
        <v>125</v>
      </c>
      <c r="BM198" s="246" t="s">
        <v>545</v>
      </c>
    </row>
    <row r="199" s="11" customFormat="1" ht="22.8" customHeight="1">
      <c r="A199" s="11"/>
      <c r="B199" s="221"/>
      <c r="C199" s="222"/>
      <c r="D199" s="223" t="s">
        <v>78</v>
      </c>
      <c r="E199" s="263" t="s">
        <v>546</v>
      </c>
      <c r="F199" s="263" t="s">
        <v>547</v>
      </c>
      <c r="G199" s="222"/>
      <c r="H199" s="222"/>
      <c r="I199" s="225"/>
      <c r="J199" s="264">
        <f>BK199</f>
        <v>0</v>
      </c>
      <c r="K199" s="222"/>
      <c r="L199" s="227"/>
      <c r="M199" s="228"/>
      <c r="N199" s="229"/>
      <c r="O199" s="229"/>
      <c r="P199" s="230">
        <f>SUM(P200:P201)</f>
        <v>0</v>
      </c>
      <c r="Q199" s="229"/>
      <c r="R199" s="230">
        <f>SUM(R200:R201)</f>
        <v>0</v>
      </c>
      <c r="S199" s="229"/>
      <c r="T199" s="231">
        <f>SUM(T200:T201)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232" t="s">
        <v>86</v>
      </c>
      <c r="AT199" s="233" t="s">
        <v>78</v>
      </c>
      <c r="AU199" s="233" t="s">
        <v>86</v>
      </c>
      <c r="AY199" s="232" t="s">
        <v>126</v>
      </c>
      <c r="BK199" s="234">
        <f>SUM(BK200:BK201)</f>
        <v>0</v>
      </c>
    </row>
    <row r="200" s="2" customFormat="1" ht="16.5" customHeight="1">
      <c r="A200" s="38"/>
      <c r="B200" s="39"/>
      <c r="C200" s="287" t="s">
        <v>424</v>
      </c>
      <c r="D200" s="287" t="s">
        <v>230</v>
      </c>
      <c r="E200" s="288" t="s">
        <v>548</v>
      </c>
      <c r="F200" s="289" t="s">
        <v>549</v>
      </c>
      <c r="G200" s="290" t="s">
        <v>331</v>
      </c>
      <c r="H200" s="291">
        <v>680</v>
      </c>
      <c r="I200" s="292"/>
      <c r="J200" s="293">
        <f>ROUND(I200*H200,2)</f>
        <v>0</v>
      </c>
      <c r="K200" s="289" t="s">
        <v>1</v>
      </c>
      <c r="L200" s="294"/>
      <c r="M200" s="295" t="s">
        <v>1</v>
      </c>
      <c r="N200" s="296" t="s">
        <v>44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164</v>
      </c>
      <c r="AT200" s="246" t="s">
        <v>230</v>
      </c>
      <c r="AU200" s="246" t="s">
        <v>88</v>
      </c>
      <c r="AY200" s="17" t="s">
        <v>126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86</v>
      </c>
      <c r="BK200" s="247">
        <f>ROUND(I200*H200,2)</f>
        <v>0</v>
      </c>
      <c r="BL200" s="17" t="s">
        <v>125</v>
      </c>
      <c r="BM200" s="246" t="s">
        <v>550</v>
      </c>
    </row>
    <row r="201" s="2" customFormat="1" ht="16.5" customHeight="1">
      <c r="A201" s="38"/>
      <c r="B201" s="39"/>
      <c r="C201" s="287" t="s">
        <v>551</v>
      </c>
      <c r="D201" s="287" t="s">
        <v>230</v>
      </c>
      <c r="E201" s="288" t="s">
        <v>552</v>
      </c>
      <c r="F201" s="289" t="s">
        <v>553</v>
      </c>
      <c r="G201" s="290" t="s">
        <v>233</v>
      </c>
      <c r="H201" s="291">
        <v>10</v>
      </c>
      <c r="I201" s="292"/>
      <c r="J201" s="293">
        <f>ROUND(I201*H201,2)</f>
        <v>0</v>
      </c>
      <c r="K201" s="289" t="s">
        <v>1</v>
      </c>
      <c r="L201" s="294"/>
      <c r="M201" s="295" t="s">
        <v>1</v>
      </c>
      <c r="N201" s="296" t="s">
        <v>44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164</v>
      </c>
      <c r="AT201" s="246" t="s">
        <v>230</v>
      </c>
      <c r="AU201" s="246" t="s">
        <v>88</v>
      </c>
      <c r="AY201" s="17" t="s">
        <v>126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86</v>
      </c>
      <c r="BK201" s="247">
        <f>ROUND(I201*H201,2)</f>
        <v>0</v>
      </c>
      <c r="BL201" s="17" t="s">
        <v>125</v>
      </c>
      <c r="BM201" s="246" t="s">
        <v>554</v>
      </c>
    </row>
    <row r="202" s="11" customFormat="1" ht="22.8" customHeight="1">
      <c r="A202" s="11"/>
      <c r="B202" s="221"/>
      <c r="C202" s="222"/>
      <c r="D202" s="223" t="s">
        <v>78</v>
      </c>
      <c r="E202" s="263" t="s">
        <v>555</v>
      </c>
      <c r="F202" s="263" t="s">
        <v>556</v>
      </c>
      <c r="G202" s="222"/>
      <c r="H202" s="222"/>
      <c r="I202" s="225"/>
      <c r="J202" s="264">
        <f>BK202</f>
        <v>0</v>
      </c>
      <c r="K202" s="222"/>
      <c r="L202" s="227"/>
      <c r="M202" s="228"/>
      <c r="N202" s="229"/>
      <c r="O202" s="229"/>
      <c r="P202" s="230">
        <f>SUM(P203:P206)</f>
        <v>0</v>
      </c>
      <c r="Q202" s="229"/>
      <c r="R202" s="230">
        <f>SUM(R203:R206)</f>
        <v>0</v>
      </c>
      <c r="S202" s="229"/>
      <c r="T202" s="231">
        <f>SUM(T203:T206)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232" t="s">
        <v>86</v>
      </c>
      <c r="AT202" s="233" t="s">
        <v>78</v>
      </c>
      <c r="AU202" s="233" t="s">
        <v>86</v>
      </c>
      <c r="AY202" s="232" t="s">
        <v>126</v>
      </c>
      <c r="BK202" s="234">
        <f>SUM(BK203:BK206)</f>
        <v>0</v>
      </c>
    </row>
    <row r="203" s="2" customFormat="1" ht="16.5" customHeight="1">
      <c r="A203" s="38"/>
      <c r="B203" s="39"/>
      <c r="C203" s="235" t="s">
        <v>428</v>
      </c>
      <c r="D203" s="235" t="s">
        <v>127</v>
      </c>
      <c r="E203" s="236" t="s">
        <v>557</v>
      </c>
      <c r="F203" s="237" t="s">
        <v>558</v>
      </c>
      <c r="G203" s="238" t="s">
        <v>324</v>
      </c>
      <c r="H203" s="239">
        <v>4</v>
      </c>
      <c r="I203" s="240"/>
      <c r="J203" s="241">
        <f>ROUND(I203*H203,2)</f>
        <v>0</v>
      </c>
      <c r="K203" s="237" t="s">
        <v>1</v>
      </c>
      <c r="L203" s="44"/>
      <c r="M203" s="242" t="s">
        <v>1</v>
      </c>
      <c r="N203" s="243" t="s">
        <v>44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125</v>
      </c>
      <c r="AT203" s="246" t="s">
        <v>127</v>
      </c>
      <c r="AU203" s="246" t="s">
        <v>88</v>
      </c>
      <c r="AY203" s="17" t="s">
        <v>126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86</v>
      </c>
      <c r="BK203" s="247">
        <f>ROUND(I203*H203,2)</f>
        <v>0</v>
      </c>
      <c r="BL203" s="17" t="s">
        <v>125</v>
      </c>
      <c r="BM203" s="246" t="s">
        <v>559</v>
      </c>
    </row>
    <row r="204" s="2" customFormat="1" ht="16.5" customHeight="1">
      <c r="A204" s="38"/>
      <c r="B204" s="39"/>
      <c r="C204" s="235" t="s">
        <v>560</v>
      </c>
      <c r="D204" s="235" t="s">
        <v>127</v>
      </c>
      <c r="E204" s="236" t="s">
        <v>561</v>
      </c>
      <c r="F204" s="237" t="s">
        <v>562</v>
      </c>
      <c r="G204" s="238" t="s">
        <v>324</v>
      </c>
      <c r="H204" s="239">
        <v>2</v>
      </c>
      <c r="I204" s="240"/>
      <c r="J204" s="241">
        <f>ROUND(I204*H204,2)</f>
        <v>0</v>
      </c>
      <c r="K204" s="237" t="s">
        <v>1</v>
      </c>
      <c r="L204" s="44"/>
      <c r="M204" s="242" t="s">
        <v>1</v>
      </c>
      <c r="N204" s="243" t="s">
        <v>44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125</v>
      </c>
      <c r="AT204" s="246" t="s">
        <v>127</v>
      </c>
      <c r="AU204" s="246" t="s">
        <v>88</v>
      </c>
      <c r="AY204" s="17" t="s">
        <v>126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86</v>
      </c>
      <c r="BK204" s="247">
        <f>ROUND(I204*H204,2)</f>
        <v>0</v>
      </c>
      <c r="BL204" s="17" t="s">
        <v>125</v>
      </c>
      <c r="BM204" s="246" t="s">
        <v>563</v>
      </c>
    </row>
    <row r="205" s="2" customFormat="1" ht="16.5" customHeight="1">
      <c r="A205" s="38"/>
      <c r="B205" s="39"/>
      <c r="C205" s="235" t="s">
        <v>431</v>
      </c>
      <c r="D205" s="235" t="s">
        <v>127</v>
      </c>
      <c r="E205" s="236" t="s">
        <v>564</v>
      </c>
      <c r="F205" s="237" t="s">
        <v>565</v>
      </c>
      <c r="G205" s="238" t="s">
        <v>324</v>
      </c>
      <c r="H205" s="239">
        <v>5</v>
      </c>
      <c r="I205" s="240"/>
      <c r="J205" s="241">
        <f>ROUND(I205*H205,2)</f>
        <v>0</v>
      </c>
      <c r="K205" s="237" t="s">
        <v>1</v>
      </c>
      <c r="L205" s="44"/>
      <c r="M205" s="242" t="s">
        <v>1</v>
      </c>
      <c r="N205" s="243" t="s">
        <v>44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125</v>
      </c>
      <c r="AT205" s="246" t="s">
        <v>127</v>
      </c>
      <c r="AU205" s="246" t="s">
        <v>88</v>
      </c>
      <c r="AY205" s="17" t="s">
        <v>126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86</v>
      </c>
      <c r="BK205" s="247">
        <f>ROUND(I205*H205,2)</f>
        <v>0</v>
      </c>
      <c r="BL205" s="17" t="s">
        <v>125</v>
      </c>
      <c r="BM205" s="246" t="s">
        <v>566</v>
      </c>
    </row>
    <row r="206" s="2" customFormat="1" ht="16.5" customHeight="1">
      <c r="A206" s="38"/>
      <c r="B206" s="39"/>
      <c r="C206" s="235" t="s">
        <v>567</v>
      </c>
      <c r="D206" s="235" t="s">
        <v>127</v>
      </c>
      <c r="E206" s="236" t="s">
        <v>568</v>
      </c>
      <c r="F206" s="237" t="s">
        <v>569</v>
      </c>
      <c r="G206" s="238" t="s">
        <v>324</v>
      </c>
      <c r="H206" s="239">
        <v>6</v>
      </c>
      <c r="I206" s="240"/>
      <c r="J206" s="241">
        <f>ROUND(I206*H206,2)</f>
        <v>0</v>
      </c>
      <c r="K206" s="237" t="s">
        <v>1</v>
      </c>
      <c r="L206" s="44"/>
      <c r="M206" s="252" t="s">
        <v>1</v>
      </c>
      <c r="N206" s="253" t="s">
        <v>44</v>
      </c>
      <c r="O206" s="254"/>
      <c r="P206" s="255">
        <f>O206*H206</f>
        <v>0</v>
      </c>
      <c r="Q206" s="255">
        <v>0</v>
      </c>
      <c r="R206" s="255">
        <f>Q206*H206</f>
        <v>0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125</v>
      </c>
      <c r="AT206" s="246" t="s">
        <v>127</v>
      </c>
      <c r="AU206" s="246" t="s">
        <v>88</v>
      </c>
      <c r="AY206" s="17" t="s">
        <v>126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86</v>
      </c>
      <c r="BK206" s="247">
        <f>ROUND(I206*H206,2)</f>
        <v>0</v>
      </c>
      <c r="BL206" s="17" t="s">
        <v>125</v>
      </c>
      <c r="BM206" s="246" t="s">
        <v>570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192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0GrLmwve4z354ku2bSjmsNu5Cd3KUz0Jl6GExCI9sfl5vqZ4nLhLMhUJ5kkz+tcOlzDNmuc/2v1Ggh5awRdweg==" hashValue="LvgLWe7jASA2JTZtq1uFGemA9GeZGGwqRlU/T1OVdmnXtHo+Ll2puLxZlivyaif/jSNSC/jebEFzVuuMFBn8ew==" algorithmName="SHA-512" password="CC35"/>
  <autoFilter ref="C122:K20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Lenovo-NB\Miloš Drábek</dc:creator>
  <cp:lastModifiedBy>Lenovo-NB\Miloš Drábek</cp:lastModifiedBy>
  <dcterms:created xsi:type="dcterms:W3CDTF">2020-06-17T16:34:53Z</dcterms:created>
  <dcterms:modified xsi:type="dcterms:W3CDTF">2020-06-17T16:35:03Z</dcterms:modified>
</cp:coreProperties>
</file>